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296\Desktop\"/>
    </mc:Choice>
  </mc:AlternateContent>
  <bookViews>
    <workbookView xWindow="-90" yWindow="1545" windowWidth="24240" windowHeight="10890"/>
  </bookViews>
  <sheets>
    <sheet name="plan" sheetId="17" r:id="rId1"/>
    <sheet name="alumnos" sheetId="2" r:id="rId2"/>
    <sheet name="mapa NEC" sheetId="5" r:id="rId3"/>
    <sheet name="mapa SUJ" sheetId="25" r:id="rId4"/>
    <sheet name="profesores" sheetId="8" r:id="rId5"/>
    <sheet name="materias" sheetId="7" r:id="rId6"/>
    <sheet name="NEC-2017" sheetId="26" r:id="rId7"/>
    <sheet name="SUJ-2017" sheetId="27" r:id="rId8"/>
    <sheet name="SUJ-PRIM18" sheetId="28" r:id="rId9"/>
    <sheet name="NEC-PRIM18" sheetId="29" r:id="rId10"/>
  </sheets>
  <definedNames>
    <definedName name="_xlnm._FilterDatabase" localSheetId="1" hidden="1">alumnos!$A$2:$CI$133</definedName>
    <definedName name="_xlnm._FilterDatabase" localSheetId="0" hidden="1">plan!$A$1:$AG$166</definedName>
    <definedName name="_xlnm.Print_Area" localSheetId="1">alumnos!#REF!</definedName>
    <definedName name="_xlnm.Print_Area" localSheetId="2">'mapa NEC'!$A$1:$AH$35</definedName>
    <definedName name="_xlnm.Print_Area" localSheetId="3">'mapa SUJ'!#REF!</definedName>
    <definedName name="_xlnm.Print_Area" localSheetId="5">materias!$A$1:$J$179</definedName>
    <definedName name="_xlnm.Print_Area" localSheetId="0">plan!$G$2:$T$165</definedName>
  </definedNames>
  <calcPr calcId="162913"/>
</workbook>
</file>

<file path=xl/calcChain.xml><?xml version="1.0" encoding="utf-8"?>
<calcChain xmlns="http://schemas.openxmlformats.org/spreadsheetml/2006/main">
  <c r="B181" i="2" l="1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G68" i="17" l="1"/>
  <c r="H68" i="17" s="1"/>
  <c r="M68" i="17"/>
  <c r="X68" i="17"/>
  <c r="Z68" i="17"/>
  <c r="M58" i="17" l="1"/>
  <c r="G58" i="17"/>
  <c r="H58" i="17" s="1"/>
  <c r="C58" i="17"/>
  <c r="E58" i="17" s="1"/>
  <c r="B58" i="17"/>
  <c r="M57" i="17"/>
  <c r="G57" i="17"/>
  <c r="H57" i="17" s="1"/>
  <c r="C57" i="17"/>
  <c r="E57" i="17" s="1"/>
  <c r="B57" i="17"/>
  <c r="X166" i="17" l="1"/>
  <c r="X119" i="17"/>
  <c r="X118" i="17"/>
  <c r="X117" i="17"/>
  <c r="X116" i="17"/>
  <c r="X115" i="17"/>
  <c r="M166" i="17"/>
  <c r="M119" i="17"/>
  <c r="M118" i="17"/>
  <c r="M117" i="17"/>
  <c r="M116" i="17"/>
  <c r="M115" i="17"/>
  <c r="Z166" i="17"/>
  <c r="G166" i="17"/>
  <c r="H166" i="17" s="1"/>
  <c r="C166" i="17"/>
  <c r="E166" i="17" s="1"/>
  <c r="B166" i="17"/>
  <c r="Z118" i="17"/>
  <c r="G118" i="17"/>
  <c r="H118" i="17" s="1"/>
  <c r="C118" i="17"/>
  <c r="E118" i="17" s="1"/>
  <c r="B118" i="17"/>
  <c r="Z117" i="17"/>
  <c r="G117" i="17"/>
  <c r="H117" i="17" s="1"/>
  <c r="E117" i="17"/>
  <c r="B117" i="17"/>
  <c r="Z116" i="17"/>
  <c r="G116" i="17"/>
  <c r="H116" i="17" s="1"/>
  <c r="C116" i="17"/>
  <c r="E116" i="17" s="1"/>
  <c r="B116" i="17"/>
  <c r="M71" i="17" l="1"/>
  <c r="H71" i="17"/>
  <c r="C71" i="17"/>
  <c r="E71" i="17" s="1"/>
  <c r="B71" i="17"/>
  <c r="M73" i="17"/>
  <c r="H73" i="17"/>
  <c r="C73" i="17"/>
  <c r="E73" i="17" s="1"/>
  <c r="B73" i="17"/>
  <c r="M9" i="17"/>
  <c r="M56" i="17"/>
  <c r="G56" i="17"/>
  <c r="H56" i="17" s="1"/>
  <c r="C56" i="17"/>
  <c r="E56" i="17" s="1"/>
  <c r="B56" i="17"/>
  <c r="M39" i="17"/>
  <c r="M40" i="17"/>
  <c r="M65" i="17" l="1"/>
  <c r="H65" i="17"/>
  <c r="B65" i="17"/>
  <c r="M8" i="17"/>
  <c r="M7" i="17"/>
  <c r="M6" i="17"/>
  <c r="Z8" i="17"/>
  <c r="X8" i="17"/>
  <c r="G8" i="17"/>
  <c r="H8" i="17" s="1"/>
  <c r="C8" i="17"/>
  <c r="E8" i="17" s="1"/>
  <c r="B8" i="17"/>
  <c r="Z7" i="17"/>
  <c r="X7" i="17"/>
  <c r="G7" i="17"/>
  <c r="H7" i="17" s="1"/>
  <c r="C7" i="17"/>
  <c r="E7" i="17" s="1"/>
  <c r="B7" i="17"/>
  <c r="M86" i="17" l="1"/>
  <c r="M85" i="17"/>
  <c r="M84" i="17"/>
  <c r="M83" i="17"/>
  <c r="M82" i="17"/>
  <c r="M81" i="17"/>
  <c r="M80" i="17"/>
  <c r="M79" i="17"/>
  <c r="M78" i="17"/>
  <c r="M77" i="17"/>
  <c r="M76" i="17"/>
  <c r="M75" i="17"/>
  <c r="M74" i="17"/>
  <c r="M70" i="17"/>
  <c r="M72" i="17"/>
  <c r="M64" i="17"/>
  <c r="M62" i="17"/>
  <c r="M55" i="17"/>
  <c r="M54" i="17"/>
  <c r="M53" i="17"/>
  <c r="M52" i="17"/>
  <c r="M51" i="17"/>
  <c r="M50" i="17"/>
  <c r="M61" i="17"/>
  <c r="M60" i="17"/>
  <c r="M45" i="17"/>
  <c r="M44" i="17"/>
  <c r="M43" i="17"/>
  <c r="M41" i="17"/>
  <c r="M59" i="17"/>
  <c r="M38" i="17"/>
  <c r="M37" i="17"/>
  <c r="M36" i="17"/>
  <c r="M35" i="17"/>
  <c r="M34" i="17"/>
  <c r="M33" i="17"/>
  <c r="M48" i="17"/>
  <c r="M47" i="17"/>
  <c r="M46" i="17"/>
  <c r="M31" i="17"/>
  <c r="M29" i="17"/>
  <c r="M23" i="17"/>
  <c r="M22" i="17"/>
  <c r="M21" i="17"/>
  <c r="M20" i="17"/>
  <c r="M19" i="17"/>
  <c r="M18" i="17"/>
  <c r="M17" i="17"/>
  <c r="M66" i="17"/>
  <c r="M13" i="17"/>
  <c r="M49" i="17"/>
  <c r="M32" i="17"/>
  <c r="M16" i="17"/>
  <c r="M15" i="17"/>
  <c r="M14" i="17"/>
  <c r="M12" i="17"/>
  <c r="Z61" i="17" l="1"/>
  <c r="X61" i="17"/>
  <c r="G61" i="17"/>
  <c r="H61" i="17" s="1"/>
  <c r="C61" i="17"/>
  <c r="E61" i="17" s="1"/>
  <c r="B61" i="17"/>
  <c r="X86" i="17" l="1"/>
  <c r="X85" i="17"/>
  <c r="X84" i="17"/>
  <c r="X83" i="17"/>
  <c r="X82" i="17"/>
  <c r="X81" i="17"/>
  <c r="X80" i="17"/>
  <c r="X79" i="17"/>
  <c r="X78" i="17"/>
  <c r="X77" i="17"/>
  <c r="X76" i="17"/>
  <c r="X75" i="17"/>
  <c r="X74" i="17"/>
  <c r="X64" i="17"/>
  <c r="X62" i="17"/>
  <c r="Z54" i="17"/>
  <c r="X54" i="17"/>
  <c r="G54" i="17"/>
  <c r="H54" i="17" s="1"/>
  <c r="C54" i="17"/>
  <c r="E54" i="17" s="1"/>
  <c r="B54" i="17"/>
  <c r="Z53" i="17"/>
  <c r="Z52" i="17"/>
  <c r="Z90" i="17"/>
  <c r="Z51" i="17"/>
  <c r="Z50" i="17"/>
  <c r="Z60" i="17"/>
  <c r="Z45" i="17"/>
  <c r="Z44" i="17"/>
  <c r="Z43" i="17"/>
  <c r="Z42" i="17"/>
  <c r="Z41" i="17"/>
  <c r="Z59" i="17"/>
  <c r="Z40" i="17"/>
  <c r="Z39" i="17"/>
  <c r="Z38" i="17"/>
  <c r="Z37" i="17"/>
  <c r="Z36" i="17"/>
  <c r="Z35" i="17"/>
  <c r="Z34" i="17"/>
  <c r="Z33" i="17"/>
  <c r="X53" i="17"/>
  <c r="X52" i="17"/>
  <c r="G52" i="17"/>
  <c r="H52" i="17" s="1"/>
  <c r="C52" i="17"/>
  <c r="E52" i="17" s="1"/>
  <c r="B52" i="17"/>
  <c r="X51" i="17"/>
  <c r="G51" i="17"/>
  <c r="H51" i="17" s="1"/>
  <c r="C51" i="17"/>
  <c r="E51" i="17" s="1"/>
  <c r="B51" i="17"/>
  <c r="X50" i="17"/>
  <c r="X60" i="17"/>
  <c r="X45" i="17"/>
  <c r="X44" i="17"/>
  <c r="X43" i="17"/>
  <c r="X42" i="17"/>
  <c r="X36" i="17"/>
  <c r="X37" i="17"/>
  <c r="X38" i="17"/>
  <c r="X40" i="17"/>
  <c r="X41" i="17"/>
  <c r="X59" i="17"/>
  <c r="X35" i="17"/>
  <c r="G35" i="17"/>
  <c r="H35" i="17" s="1"/>
  <c r="C35" i="17"/>
  <c r="E35" i="17" s="1"/>
  <c r="B35" i="17"/>
  <c r="X34" i="17"/>
  <c r="G34" i="17"/>
  <c r="H34" i="17" s="1"/>
  <c r="C34" i="17"/>
  <c r="E34" i="17" s="1"/>
  <c r="B34" i="17"/>
  <c r="X33" i="17"/>
  <c r="Z48" i="17"/>
  <c r="X48" i="17"/>
  <c r="G48" i="17"/>
  <c r="H48" i="17" s="1"/>
  <c r="C48" i="17"/>
  <c r="E48" i="17" s="1"/>
  <c r="B48" i="17"/>
  <c r="Z47" i="17"/>
  <c r="X47" i="17"/>
  <c r="G47" i="17"/>
  <c r="H47" i="17" s="1"/>
  <c r="C47" i="17"/>
  <c r="E47" i="17" s="1"/>
  <c r="B47" i="17"/>
  <c r="Z22" i="17"/>
  <c r="X22" i="17"/>
  <c r="G22" i="17"/>
  <c r="H22" i="17" s="1"/>
  <c r="C22" i="17"/>
  <c r="E22" i="17" s="1"/>
  <c r="B22" i="17"/>
  <c r="Z21" i="17"/>
  <c r="X21" i="17"/>
  <c r="G21" i="17"/>
  <c r="H21" i="17" s="1"/>
  <c r="C21" i="17"/>
  <c r="E21" i="17" s="1"/>
  <c r="B21" i="17"/>
  <c r="Z19" i="17"/>
  <c r="X19" i="17"/>
  <c r="G19" i="17"/>
  <c r="H19" i="17" s="1"/>
  <c r="C19" i="17"/>
  <c r="E19" i="17" s="1"/>
  <c r="B19" i="17"/>
  <c r="Z18" i="17"/>
  <c r="X18" i="17"/>
  <c r="G18" i="17"/>
  <c r="H18" i="17" s="1"/>
  <c r="C18" i="17"/>
  <c r="E18" i="17" s="1"/>
  <c r="B18" i="17"/>
  <c r="Z16" i="17"/>
  <c r="X16" i="17"/>
  <c r="G16" i="17"/>
  <c r="H16" i="17" s="1"/>
  <c r="C16" i="17"/>
  <c r="E16" i="17" s="1"/>
  <c r="B16" i="17"/>
  <c r="Z15" i="17"/>
  <c r="X15" i="17"/>
  <c r="G15" i="17"/>
  <c r="H15" i="17" s="1"/>
  <c r="C15" i="17"/>
  <c r="E15" i="17" s="1"/>
  <c r="B15" i="17"/>
  <c r="Z32" i="17"/>
  <c r="X32" i="17"/>
  <c r="G32" i="17"/>
  <c r="H32" i="17" s="1"/>
  <c r="C32" i="17"/>
  <c r="E32" i="17" s="1"/>
  <c r="B32" i="17"/>
  <c r="Z49" i="17"/>
  <c r="X49" i="17"/>
  <c r="G49" i="17"/>
  <c r="H49" i="17" s="1"/>
  <c r="C49" i="17"/>
  <c r="E49" i="17" s="1"/>
  <c r="B49" i="17"/>
  <c r="Z13" i="17"/>
  <c r="X13" i="17"/>
  <c r="G13" i="17"/>
  <c r="H13" i="17" s="1"/>
  <c r="C13" i="17"/>
  <c r="E13" i="17" s="1"/>
  <c r="B13" i="17"/>
  <c r="I161" i="2" l="1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H67" i="17" l="1"/>
  <c r="B67" i="17"/>
  <c r="Z115" i="17" l="1"/>
  <c r="G115" i="17"/>
  <c r="H115" i="17" s="1"/>
  <c r="C115" i="17"/>
  <c r="E115" i="17" s="1"/>
  <c r="B115" i="17"/>
  <c r="H64" i="17" l="1"/>
  <c r="B64" i="17" l="1"/>
  <c r="B63" i="17"/>
  <c r="B70" i="17" l="1"/>
  <c r="E70" i="17"/>
  <c r="H70" i="17"/>
  <c r="B72" i="17" l="1"/>
  <c r="C72" i="17"/>
  <c r="E72" i="17" s="1"/>
  <c r="H72" i="17"/>
  <c r="N196" i="2" l="1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AJ196" i="2"/>
  <c r="AK196" i="2"/>
  <c r="AL196" i="2"/>
  <c r="AM196" i="2"/>
  <c r="AN196" i="2"/>
  <c r="AO196" i="2"/>
  <c r="AP196" i="2"/>
  <c r="AQ196" i="2"/>
  <c r="AR196" i="2"/>
  <c r="AS196" i="2"/>
  <c r="AT196" i="2"/>
  <c r="AU196" i="2"/>
  <c r="AV196" i="2"/>
  <c r="AW196" i="2"/>
  <c r="AX196" i="2"/>
  <c r="AY196" i="2"/>
  <c r="AZ196" i="2"/>
  <c r="BA196" i="2"/>
  <c r="BB196" i="2"/>
  <c r="BC196" i="2"/>
  <c r="BD196" i="2"/>
  <c r="BE196" i="2"/>
  <c r="BF196" i="2"/>
  <c r="BG196" i="2"/>
  <c r="BH196" i="2"/>
  <c r="BI196" i="2"/>
  <c r="BJ196" i="2"/>
  <c r="BK196" i="2"/>
  <c r="BL196" i="2"/>
  <c r="BM196" i="2"/>
  <c r="BN196" i="2"/>
  <c r="BO196" i="2"/>
  <c r="BP196" i="2"/>
  <c r="BQ196" i="2"/>
  <c r="BR196" i="2"/>
  <c r="BS196" i="2"/>
  <c r="BT196" i="2"/>
  <c r="BU196" i="2"/>
  <c r="BV196" i="2"/>
  <c r="BW196" i="2"/>
  <c r="BX196" i="2"/>
  <c r="BY196" i="2"/>
  <c r="BZ196" i="2"/>
  <c r="CA196" i="2"/>
  <c r="CB196" i="2"/>
  <c r="CC196" i="2"/>
  <c r="CD196" i="2"/>
  <c r="CE196" i="2"/>
  <c r="CF196" i="2"/>
  <c r="M196" i="2"/>
  <c r="N195" i="2"/>
  <c r="N197" i="2" s="1"/>
  <c r="O195" i="2"/>
  <c r="O197" i="2" s="1"/>
  <c r="P195" i="2"/>
  <c r="P197" i="2" s="1"/>
  <c r="Q195" i="2"/>
  <c r="Q197" i="2" s="1"/>
  <c r="R195" i="2"/>
  <c r="R197" i="2" s="1"/>
  <c r="S195" i="2"/>
  <c r="S197" i="2" s="1"/>
  <c r="T195" i="2"/>
  <c r="T197" i="2" s="1"/>
  <c r="U195" i="2"/>
  <c r="U197" i="2" s="1"/>
  <c r="V195" i="2"/>
  <c r="V197" i="2" s="1"/>
  <c r="W195" i="2"/>
  <c r="W197" i="2" s="1"/>
  <c r="X195" i="2"/>
  <c r="X197" i="2" s="1"/>
  <c r="Y195" i="2"/>
  <c r="Y197" i="2" s="1"/>
  <c r="Z195" i="2"/>
  <c r="Z197" i="2" s="1"/>
  <c r="AA195" i="2"/>
  <c r="AA197" i="2" s="1"/>
  <c r="AB195" i="2"/>
  <c r="AB197" i="2" s="1"/>
  <c r="AC195" i="2"/>
  <c r="AC197" i="2" s="1"/>
  <c r="AD195" i="2"/>
  <c r="AD197" i="2" s="1"/>
  <c r="AE195" i="2"/>
  <c r="AE197" i="2" s="1"/>
  <c r="AF195" i="2"/>
  <c r="AF197" i="2" s="1"/>
  <c r="AG195" i="2"/>
  <c r="AG197" i="2" s="1"/>
  <c r="AH195" i="2"/>
  <c r="AH197" i="2" s="1"/>
  <c r="AI195" i="2"/>
  <c r="AI197" i="2" s="1"/>
  <c r="AJ195" i="2"/>
  <c r="AJ197" i="2" s="1"/>
  <c r="AK195" i="2"/>
  <c r="AK197" i="2" s="1"/>
  <c r="AL195" i="2"/>
  <c r="AL197" i="2" s="1"/>
  <c r="AM195" i="2"/>
  <c r="AM197" i="2" s="1"/>
  <c r="AN195" i="2"/>
  <c r="AN197" i="2" s="1"/>
  <c r="AO195" i="2"/>
  <c r="AO197" i="2" s="1"/>
  <c r="AP195" i="2"/>
  <c r="AP197" i="2" s="1"/>
  <c r="AQ195" i="2"/>
  <c r="AQ197" i="2" s="1"/>
  <c r="AR195" i="2"/>
  <c r="AR197" i="2" s="1"/>
  <c r="AS195" i="2"/>
  <c r="AS197" i="2" s="1"/>
  <c r="AT195" i="2"/>
  <c r="AT197" i="2" s="1"/>
  <c r="AU195" i="2"/>
  <c r="AU197" i="2" s="1"/>
  <c r="AV195" i="2"/>
  <c r="AV197" i="2" s="1"/>
  <c r="AW195" i="2"/>
  <c r="AW197" i="2" s="1"/>
  <c r="AX195" i="2"/>
  <c r="AX197" i="2" s="1"/>
  <c r="AY195" i="2"/>
  <c r="AY197" i="2" s="1"/>
  <c r="AZ195" i="2"/>
  <c r="AZ197" i="2" s="1"/>
  <c r="BA195" i="2"/>
  <c r="BA197" i="2" s="1"/>
  <c r="BB195" i="2"/>
  <c r="BB197" i="2" s="1"/>
  <c r="BC195" i="2"/>
  <c r="BC197" i="2" s="1"/>
  <c r="BD195" i="2"/>
  <c r="BD197" i="2" s="1"/>
  <c r="BE195" i="2"/>
  <c r="BE197" i="2" s="1"/>
  <c r="BF195" i="2"/>
  <c r="BF197" i="2" s="1"/>
  <c r="BG195" i="2"/>
  <c r="BG197" i="2" s="1"/>
  <c r="BH195" i="2"/>
  <c r="BH197" i="2" s="1"/>
  <c r="BI195" i="2"/>
  <c r="BI197" i="2" s="1"/>
  <c r="BJ195" i="2"/>
  <c r="BJ197" i="2" s="1"/>
  <c r="BK195" i="2"/>
  <c r="BK197" i="2" s="1"/>
  <c r="BL195" i="2"/>
  <c r="BL197" i="2" s="1"/>
  <c r="BM195" i="2"/>
  <c r="BM197" i="2" s="1"/>
  <c r="BN195" i="2"/>
  <c r="BN197" i="2" s="1"/>
  <c r="BO195" i="2"/>
  <c r="BO197" i="2" s="1"/>
  <c r="BP195" i="2"/>
  <c r="BP197" i="2" s="1"/>
  <c r="BQ195" i="2"/>
  <c r="BQ197" i="2" s="1"/>
  <c r="BR195" i="2"/>
  <c r="BR197" i="2" s="1"/>
  <c r="BS195" i="2"/>
  <c r="BS197" i="2" s="1"/>
  <c r="BT195" i="2"/>
  <c r="BT197" i="2" s="1"/>
  <c r="BU195" i="2"/>
  <c r="BU197" i="2" s="1"/>
  <c r="BV195" i="2"/>
  <c r="BV197" i="2" s="1"/>
  <c r="BW195" i="2"/>
  <c r="BW197" i="2" s="1"/>
  <c r="BX195" i="2"/>
  <c r="BX197" i="2" s="1"/>
  <c r="BY195" i="2"/>
  <c r="BY197" i="2" s="1"/>
  <c r="BZ195" i="2"/>
  <c r="BZ197" i="2" s="1"/>
  <c r="CA195" i="2"/>
  <c r="CA197" i="2" s="1"/>
  <c r="CB195" i="2"/>
  <c r="CB197" i="2" s="1"/>
  <c r="CC195" i="2"/>
  <c r="CC197" i="2" s="1"/>
  <c r="CD195" i="2"/>
  <c r="CD197" i="2" s="1"/>
  <c r="CE195" i="2"/>
  <c r="CE197" i="2" s="1"/>
  <c r="CF195" i="2"/>
  <c r="CF197" i="2" s="1"/>
  <c r="M195" i="2"/>
  <c r="M197" i="2" s="1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AG194" i="2"/>
  <c r="AH194" i="2"/>
  <c r="AI194" i="2"/>
  <c r="AJ194" i="2"/>
  <c r="AK194" i="2"/>
  <c r="AL194" i="2"/>
  <c r="AM194" i="2"/>
  <c r="AN194" i="2"/>
  <c r="AO194" i="2"/>
  <c r="AP194" i="2"/>
  <c r="AQ194" i="2"/>
  <c r="AR194" i="2"/>
  <c r="AS194" i="2"/>
  <c r="AT194" i="2"/>
  <c r="AU194" i="2"/>
  <c r="AV194" i="2"/>
  <c r="AW194" i="2"/>
  <c r="AX194" i="2"/>
  <c r="AY194" i="2"/>
  <c r="AZ194" i="2"/>
  <c r="BA194" i="2"/>
  <c r="BB194" i="2"/>
  <c r="BC194" i="2"/>
  <c r="BD194" i="2"/>
  <c r="BE194" i="2"/>
  <c r="BF194" i="2"/>
  <c r="BG194" i="2"/>
  <c r="BH194" i="2"/>
  <c r="BI194" i="2"/>
  <c r="BJ194" i="2"/>
  <c r="BK194" i="2"/>
  <c r="BL194" i="2"/>
  <c r="BM194" i="2"/>
  <c r="BN194" i="2"/>
  <c r="BO194" i="2"/>
  <c r="BP194" i="2"/>
  <c r="BQ194" i="2"/>
  <c r="BR194" i="2"/>
  <c r="BS194" i="2"/>
  <c r="BT194" i="2"/>
  <c r="BU194" i="2"/>
  <c r="BV194" i="2"/>
  <c r="BW194" i="2"/>
  <c r="BX194" i="2"/>
  <c r="BY194" i="2"/>
  <c r="BZ194" i="2"/>
  <c r="CA194" i="2"/>
  <c r="CB194" i="2"/>
  <c r="AA32" i="25" s="1"/>
  <c r="CC194" i="2"/>
  <c r="CD194" i="2"/>
  <c r="CE194" i="2"/>
  <c r="CF194" i="2"/>
  <c r="M194" i="2"/>
  <c r="A193" i="2"/>
  <c r="G134" i="2"/>
  <c r="H134" i="2"/>
  <c r="J134" i="2" s="1"/>
  <c r="K134" i="2" s="1"/>
  <c r="I134" i="2"/>
  <c r="G135" i="2"/>
  <c r="H135" i="2"/>
  <c r="J135" i="2" s="1"/>
  <c r="K135" i="2" s="1"/>
  <c r="I135" i="2"/>
  <c r="G136" i="2"/>
  <c r="H136" i="2"/>
  <c r="J136" i="2" s="1"/>
  <c r="K136" i="2" s="1"/>
  <c r="I136" i="2"/>
  <c r="G137" i="2"/>
  <c r="H137" i="2"/>
  <c r="J137" i="2" s="1"/>
  <c r="K137" i="2" s="1"/>
  <c r="I137" i="2"/>
  <c r="G138" i="2"/>
  <c r="H138" i="2"/>
  <c r="J138" i="2" s="1"/>
  <c r="K138" i="2" s="1"/>
  <c r="I138" i="2"/>
  <c r="G139" i="2"/>
  <c r="H139" i="2"/>
  <c r="J139" i="2" s="1"/>
  <c r="K139" i="2" s="1"/>
  <c r="I139" i="2"/>
  <c r="G140" i="2"/>
  <c r="H140" i="2"/>
  <c r="J140" i="2" s="1"/>
  <c r="K140" i="2" s="1"/>
  <c r="I140" i="2"/>
  <c r="G141" i="2"/>
  <c r="H141" i="2"/>
  <c r="J141" i="2" s="1"/>
  <c r="K141" i="2" s="1"/>
  <c r="I141" i="2"/>
  <c r="G142" i="2"/>
  <c r="H142" i="2"/>
  <c r="J142" i="2" s="1"/>
  <c r="K142" i="2" s="1"/>
  <c r="I142" i="2"/>
  <c r="G143" i="2"/>
  <c r="H143" i="2"/>
  <c r="J143" i="2" s="1"/>
  <c r="K143" i="2" s="1"/>
  <c r="I143" i="2"/>
  <c r="G144" i="2"/>
  <c r="H144" i="2"/>
  <c r="J144" i="2" s="1"/>
  <c r="K144" i="2" s="1"/>
  <c r="I144" i="2"/>
  <c r="G145" i="2"/>
  <c r="H145" i="2"/>
  <c r="J145" i="2" s="1"/>
  <c r="K145" i="2" s="1"/>
  <c r="I145" i="2"/>
  <c r="G146" i="2"/>
  <c r="H146" i="2"/>
  <c r="J146" i="2" s="1"/>
  <c r="K146" i="2" s="1"/>
  <c r="I146" i="2"/>
  <c r="G147" i="2"/>
  <c r="H147" i="2"/>
  <c r="J147" i="2" s="1"/>
  <c r="K147" i="2" s="1"/>
  <c r="I147" i="2"/>
  <c r="G148" i="2"/>
  <c r="H148" i="2"/>
  <c r="J148" i="2" s="1"/>
  <c r="K148" i="2" s="1"/>
  <c r="I148" i="2"/>
  <c r="G149" i="2"/>
  <c r="H149" i="2"/>
  <c r="J149" i="2" s="1"/>
  <c r="K149" i="2" s="1"/>
  <c r="I149" i="2"/>
  <c r="G150" i="2"/>
  <c r="H150" i="2"/>
  <c r="J150" i="2" s="1"/>
  <c r="K150" i="2" s="1"/>
  <c r="I150" i="2"/>
  <c r="G151" i="2"/>
  <c r="H151" i="2"/>
  <c r="J151" i="2" s="1"/>
  <c r="K151" i="2" s="1"/>
  <c r="I151" i="2"/>
  <c r="G152" i="2"/>
  <c r="H152" i="2"/>
  <c r="J152" i="2" s="1"/>
  <c r="K152" i="2" s="1"/>
  <c r="I152" i="2"/>
  <c r="G153" i="2"/>
  <c r="H153" i="2"/>
  <c r="J153" i="2" s="1"/>
  <c r="K153" i="2" s="1"/>
  <c r="I153" i="2"/>
  <c r="G154" i="2"/>
  <c r="H154" i="2"/>
  <c r="J154" i="2" s="1"/>
  <c r="K154" i="2" s="1"/>
  <c r="I154" i="2"/>
  <c r="G155" i="2"/>
  <c r="H155" i="2"/>
  <c r="J155" i="2" s="1"/>
  <c r="K155" i="2" s="1"/>
  <c r="I155" i="2"/>
  <c r="G156" i="2"/>
  <c r="H156" i="2"/>
  <c r="J156" i="2" s="1"/>
  <c r="K156" i="2" s="1"/>
  <c r="I156" i="2"/>
  <c r="G157" i="2"/>
  <c r="H157" i="2"/>
  <c r="J157" i="2" s="1"/>
  <c r="K157" i="2" s="1"/>
  <c r="I157" i="2"/>
  <c r="G158" i="2"/>
  <c r="H158" i="2"/>
  <c r="J158" i="2" s="1"/>
  <c r="K158" i="2" s="1"/>
  <c r="I158" i="2"/>
  <c r="G159" i="2"/>
  <c r="H159" i="2"/>
  <c r="J159" i="2" s="1"/>
  <c r="K159" i="2" s="1"/>
  <c r="I159" i="2"/>
  <c r="G160" i="2"/>
  <c r="H160" i="2"/>
  <c r="J160" i="2" s="1"/>
  <c r="K160" i="2" s="1"/>
  <c r="I160" i="2"/>
  <c r="CH194" i="2" l="1"/>
  <c r="CI194" i="2"/>
  <c r="CG194" i="2"/>
  <c r="CI195" i="2"/>
  <c r="CI197" i="2" s="1"/>
  <c r="CH195" i="2"/>
  <c r="CH197" i="2" s="1"/>
  <c r="CG195" i="2"/>
  <c r="CG197" i="2" s="1"/>
  <c r="CG198" i="2" s="1"/>
  <c r="CI196" i="2"/>
  <c r="CH196" i="2"/>
  <c r="CG196" i="2"/>
  <c r="CH198" i="2" l="1"/>
  <c r="CI198" i="2"/>
  <c r="V17" i="25"/>
  <c r="AD17" i="25"/>
  <c r="Z211" i="2"/>
  <c r="G127" i="2"/>
  <c r="H127" i="2"/>
  <c r="J127" i="2" s="1"/>
  <c r="K127" i="2" s="1"/>
  <c r="I127" i="2"/>
  <c r="G128" i="2"/>
  <c r="H128" i="2"/>
  <c r="J128" i="2" s="1"/>
  <c r="K128" i="2" s="1"/>
  <c r="I128" i="2"/>
  <c r="G129" i="2"/>
  <c r="H129" i="2"/>
  <c r="J129" i="2" s="1"/>
  <c r="K129" i="2" s="1"/>
  <c r="I129" i="2"/>
  <c r="G130" i="2"/>
  <c r="H130" i="2"/>
  <c r="J130" i="2" s="1"/>
  <c r="K130" i="2" s="1"/>
  <c r="I130" i="2"/>
  <c r="G131" i="2"/>
  <c r="H131" i="2"/>
  <c r="J131" i="2" s="1"/>
  <c r="K131" i="2" s="1"/>
  <c r="I131" i="2"/>
  <c r="G132" i="2"/>
  <c r="H132" i="2"/>
  <c r="J132" i="2" s="1"/>
  <c r="K132" i="2" s="1"/>
  <c r="I132" i="2"/>
  <c r="G133" i="2"/>
  <c r="H133" i="2"/>
  <c r="J133" i="2" s="1"/>
  <c r="K133" i="2" s="1"/>
  <c r="I133" i="2"/>
  <c r="G91" i="2" l="1"/>
  <c r="H91" i="2"/>
  <c r="J91" i="2" s="1"/>
  <c r="K91" i="2" s="1"/>
  <c r="I91" i="2"/>
  <c r="G92" i="2"/>
  <c r="H92" i="2"/>
  <c r="J92" i="2" s="1"/>
  <c r="K92" i="2" s="1"/>
  <c r="I92" i="2"/>
  <c r="G93" i="2"/>
  <c r="H93" i="2"/>
  <c r="J93" i="2" s="1"/>
  <c r="K93" i="2" s="1"/>
  <c r="I93" i="2"/>
  <c r="G94" i="2"/>
  <c r="H94" i="2"/>
  <c r="J94" i="2" s="1"/>
  <c r="K94" i="2" s="1"/>
  <c r="I94" i="2"/>
  <c r="G95" i="2"/>
  <c r="H95" i="2"/>
  <c r="J95" i="2" s="1"/>
  <c r="K95" i="2" s="1"/>
  <c r="I95" i="2"/>
  <c r="G96" i="2"/>
  <c r="H96" i="2"/>
  <c r="J96" i="2" s="1"/>
  <c r="K96" i="2" s="1"/>
  <c r="I96" i="2"/>
  <c r="G97" i="2"/>
  <c r="H97" i="2"/>
  <c r="J97" i="2" s="1"/>
  <c r="K97" i="2" s="1"/>
  <c r="I97" i="2"/>
  <c r="G98" i="2"/>
  <c r="H98" i="2"/>
  <c r="J98" i="2" s="1"/>
  <c r="K98" i="2" s="1"/>
  <c r="I98" i="2"/>
  <c r="G99" i="2"/>
  <c r="H99" i="2"/>
  <c r="J99" i="2" s="1"/>
  <c r="K99" i="2" s="1"/>
  <c r="I99" i="2"/>
  <c r="G100" i="2"/>
  <c r="H100" i="2"/>
  <c r="J100" i="2" s="1"/>
  <c r="K100" i="2" s="1"/>
  <c r="I100" i="2"/>
  <c r="G101" i="2"/>
  <c r="H101" i="2"/>
  <c r="J101" i="2" s="1"/>
  <c r="K101" i="2" s="1"/>
  <c r="I101" i="2"/>
  <c r="G102" i="2"/>
  <c r="H102" i="2"/>
  <c r="J102" i="2" s="1"/>
  <c r="K102" i="2" s="1"/>
  <c r="I102" i="2"/>
  <c r="G103" i="2"/>
  <c r="H103" i="2"/>
  <c r="J103" i="2" s="1"/>
  <c r="K103" i="2" s="1"/>
  <c r="I103" i="2"/>
  <c r="G104" i="2"/>
  <c r="H104" i="2"/>
  <c r="J104" i="2" s="1"/>
  <c r="K104" i="2" s="1"/>
  <c r="I104" i="2"/>
  <c r="G105" i="2"/>
  <c r="H105" i="2"/>
  <c r="J105" i="2" s="1"/>
  <c r="K105" i="2" s="1"/>
  <c r="I105" i="2"/>
  <c r="G106" i="2"/>
  <c r="H106" i="2"/>
  <c r="J106" i="2" s="1"/>
  <c r="K106" i="2" s="1"/>
  <c r="I106" i="2"/>
  <c r="G107" i="2"/>
  <c r="H107" i="2"/>
  <c r="J107" i="2" s="1"/>
  <c r="K107" i="2" s="1"/>
  <c r="I107" i="2"/>
  <c r="G108" i="2"/>
  <c r="H108" i="2"/>
  <c r="J108" i="2" s="1"/>
  <c r="K108" i="2" s="1"/>
  <c r="I108" i="2"/>
  <c r="G109" i="2"/>
  <c r="H109" i="2"/>
  <c r="J109" i="2" s="1"/>
  <c r="K109" i="2" s="1"/>
  <c r="I109" i="2"/>
  <c r="G110" i="2"/>
  <c r="H110" i="2"/>
  <c r="J110" i="2" s="1"/>
  <c r="K110" i="2" s="1"/>
  <c r="I110" i="2"/>
  <c r="G111" i="2"/>
  <c r="H111" i="2"/>
  <c r="J111" i="2" s="1"/>
  <c r="K111" i="2" s="1"/>
  <c r="I111" i="2"/>
  <c r="G112" i="2"/>
  <c r="H112" i="2"/>
  <c r="J112" i="2" s="1"/>
  <c r="K112" i="2" s="1"/>
  <c r="I112" i="2"/>
  <c r="G113" i="2"/>
  <c r="H113" i="2"/>
  <c r="J113" i="2" s="1"/>
  <c r="K113" i="2" s="1"/>
  <c r="I113" i="2"/>
  <c r="G114" i="2"/>
  <c r="H114" i="2"/>
  <c r="J114" i="2" s="1"/>
  <c r="K114" i="2" s="1"/>
  <c r="I114" i="2"/>
  <c r="G115" i="2"/>
  <c r="H115" i="2"/>
  <c r="J115" i="2" s="1"/>
  <c r="K115" i="2" s="1"/>
  <c r="I115" i="2"/>
  <c r="G116" i="2"/>
  <c r="H116" i="2"/>
  <c r="J116" i="2" s="1"/>
  <c r="K116" i="2" s="1"/>
  <c r="I116" i="2"/>
  <c r="G117" i="2"/>
  <c r="H117" i="2"/>
  <c r="J117" i="2" s="1"/>
  <c r="K117" i="2" s="1"/>
  <c r="I117" i="2"/>
  <c r="G118" i="2"/>
  <c r="H118" i="2"/>
  <c r="J118" i="2" s="1"/>
  <c r="K118" i="2" s="1"/>
  <c r="I118" i="2"/>
  <c r="G119" i="2"/>
  <c r="H119" i="2"/>
  <c r="J119" i="2" s="1"/>
  <c r="K119" i="2" s="1"/>
  <c r="I119" i="2"/>
  <c r="G120" i="2"/>
  <c r="H120" i="2"/>
  <c r="J120" i="2" s="1"/>
  <c r="K120" i="2" s="1"/>
  <c r="I120" i="2"/>
  <c r="G121" i="2"/>
  <c r="H121" i="2"/>
  <c r="J121" i="2" s="1"/>
  <c r="K121" i="2" s="1"/>
  <c r="I121" i="2"/>
  <c r="G122" i="2"/>
  <c r="H122" i="2"/>
  <c r="J122" i="2" s="1"/>
  <c r="K122" i="2" s="1"/>
  <c r="I122" i="2"/>
  <c r="G123" i="2"/>
  <c r="H123" i="2"/>
  <c r="J123" i="2" s="1"/>
  <c r="K123" i="2" s="1"/>
  <c r="I123" i="2"/>
  <c r="G124" i="2"/>
  <c r="H124" i="2"/>
  <c r="J124" i="2" s="1"/>
  <c r="K124" i="2" s="1"/>
  <c r="I124" i="2"/>
  <c r="G125" i="2"/>
  <c r="H125" i="2"/>
  <c r="J125" i="2" s="1"/>
  <c r="K125" i="2" s="1"/>
  <c r="I125" i="2"/>
  <c r="G126" i="2"/>
  <c r="H126" i="2"/>
  <c r="J126" i="2" s="1"/>
  <c r="K126" i="2" s="1"/>
  <c r="I126" i="2"/>
  <c r="O32" i="25" l="1"/>
  <c r="G63" i="17"/>
  <c r="H63" i="17" s="1"/>
  <c r="I208" i="2" l="1"/>
  <c r="H208" i="2"/>
  <c r="J208" i="2" s="1"/>
  <c r="K208" i="2" s="1"/>
  <c r="G208" i="2"/>
  <c r="I207" i="2"/>
  <c r="H207" i="2"/>
  <c r="J207" i="2" s="1"/>
  <c r="K207" i="2" s="1"/>
  <c r="G207" i="2"/>
  <c r="I206" i="2"/>
  <c r="H206" i="2"/>
  <c r="J206" i="2" s="1"/>
  <c r="K206" i="2" s="1"/>
  <c r="G206" i="2"/>
  <c r="I205" i="2"/>
  <c r="H205" i="2"/>
  <c r="J205" i="2" s="1"/>
  <c r="K205" i="2" s="1"/>
  <c r="G205" i="2"/>
  <c r="I204" i="2"/>
  <c r="H204" i="2"/>
  <c r="J204" i="2" s="1"/>
  <c r="K204" i="2" s="1"/>
  <c r="G204" i="2"/>
  <c r="I203" i="2"/>
  <c r="H203" i="2"/>
  <c r="J203" i="2" s="1"/>
  <c r="K203" i="2" s="1"/>
  <c r="G203" i="2"/>
  <c r="I202" i="2"/>
  <c r="H202" i="2"/>
  <c r="J202" i="2" s="1"/>
  <c r="K202" i="2" s="1"/>
  <c r="G202" i="2"/>
  <c r="I90" i="2"/>
  <c r="H90" i="2"/>
  <c r="J90" i="2" s="1"/>
  <c r="K90" i="2" s="1"/>
  <c r="G90" i="2"/>
  <c r="I89" i="2"/>
  <c r="H89" i="2"/>
  <c r="J89" i="2" s="1"/>
  <c r="K89" i="2" s="1"/>
  <c r="G89" i="2"/>
  <c r="I88" i="2"/>
  <c r="H88" i="2"/>
  <c r="J88" i="2" s="1"/>
  <c r="K88" i="2" s="1"/>
  <c r="G88" i="2"/>
  <c r="I87" i="2"/>
  <c r="H87" i="2"/>
  <c r="J87" i="2" s="1"/>
  <c r="K87" i="2" s="1"/>
  <c r="G87" i="2"/>
  <c r="I86" i="2"/>
  <c r="H86" i="2"/>
  <c r="J86" i="2" s="1"/>
  <c r="K86" i="2" s="1"/>
  <c r="G86" i="2"/>
  <c r="I85" i="2"/>
  <c r="H85" i="2"/>
  <c r="J85" i="2" s="1"/>
  <c r="K85" i="2" s="1"/>
  <c r="G85" i="2"/>
  <c r="I84" i="2"/>
  <c r="H84" i="2"/>
  <c r="J84" i="2" s="1"/>
  <c r="K84" i="2" s="1"/>
  <c r="G84" i="2"/>
  <c r="I83" i="2"/>
  <c r="H83" i="2"/>
  <c r="J83" i="2" s="1"/>
  <c r="K83" i="2" s="1"/>
  <c r="G83" i="2"/>
  <c r="I82" i="2"/>
  <c r="H82" i="2"/>
  <c r="J82" i="2" s="1"/>
  <c r="K82" i="2" s="1"/>
  <c r="G82" i="2"/>
  <c r="I81" i="2"/>
  <c r="H81" i="2"/>
  <c r="J81" i="2" s="1"/>
  <c r="K81" i="2" s="1"/>
  <c r="G81" i="2"/>
  <c r="I80" i="2"/>
  <c r="H80" i="2"/>
  <c r="J80" i="2" s="1"/>
  <c r="K80" i="2" s="1"/>
  <c r="G80" i="2"/>
  <c r="I79" i="2"/>
  <c r="H79" i="2"/>
  <c r="J79" i="2" s="1"/>
  <c r="K79" i="2" s="1"/>
  <c r="G79" i="2"/>
  <c r="I78" i="2"/>
  <c r="H78" i="2"/>
  <c r="J78" i="2" s="1"/>
  <c r="K78" i="2" s="1"/>
  <c r="G78" i="2"/>
  <c r="I77" i="2"/>
  <c r="H77" i="2"/>
  <c r="J77" i="2" s="1"/>
  <c r="K77" i="2" s="1"/>
  <c r="G77" i="2"/>
  <c r="I76" i="2"/>
  <c r="H76" i="2"/>
  <c r="J76" i="2" s="1"/>
  <c r="K76" i="2" s="1"/>
  <c r="G76" i="2"/>
  <c r="I75" i="2"/>
  <c r="H75" i="2"/>
  <c r="J75" i="2" s="1"/>
  <c r="K75" i="2" s="1"/>
  <c r="G75" i="2"/>
  <c r="I74" i="2"/>
  <c r="H74" i="2"/>
  <c r="J74" i="2" s="1"/>
  <c r="K74" i="2" s="1"/>
  <c r="G74" i="2"/>
  <c r="I73" i="2"/>
  <c r="H73" i="2"/>
  <c r="J73" i="2" s="1"/>
  <c r="K73" i="2" s="1"/>
  <c r="G73" i="2"/>
  <c r="I72" i="2"/>
  <c r="H72" i="2"/>
  <c r="J72" i="2" s="1"/>
  <c r="K72" i="2" s="1"/>
  <c r="G72" i="2"/>
  <c r="I71" i="2"/>
  <c r="H71" i="2"/>
  <c r="J71" i="2" s="1"/>
  <c r="K71" i="2" s="1"/>
  <c r="G71" i="2"/>
  <c r="I70" i="2"/>
  <c r="H70" i="2"/>
  <c r="J70" i="2" s="1"/>
  <c r="K70" i="2" s="1"/>
  <c r="G70" i="2"/>
  <c r="I69" i="2"/>
  <c r="H69" i="2"/>
  <c r="J69" i="2" s="1"/>
  <c r="K69" i="2" s="1"/>
  <c r="G69" i="2"/>
  <c r="I68" i="2"/>
  <c r="H68" i="2"/>
  <c r="J68" i="2" s="1"/>
  <c r="K68" i="2" s="1"/>
  <c r="G68" i="2"/>
  <c r="I67" i="2"/>
  <c r="H67" i="2"/>
  <c r="J67" i="2" s="1"/>
  <c r="K67" i="2" s="1"/>
  <c r="G67" i="2"/>
  <c r="I66" i="2"/>
  <c r="H66" i="2"/>
  <c r="J66" i="2" s="1"/>
  <c r="K66" i="2" s="1"/>
  <c r="G66" i="2"/>
  <c r="I65" i="2"/>
  <c r="H65" i="2"/>
  <c r="J65" i="2" s="1"/>
  <c r="K65" i="2" s="1"/>
  <c r="G65" i="2"/>
  <c r="I64" i="2"/>
  <c r="H64" i="2"/>
  <c r="J64" i="2" s="1"/>
  <c r="K64" i="2" s="1"/>
  <c r="G64" i="2"/>
  <c r="I63" i="2"/>
  <c r="H63" i="2"/>
  <c r="J63" i="2" s="1"/>
  <c r="K63" i="2" s="1"/>
  <c r="G63" i="2"/>
  <c r="I62" i="2"/>
  <c r="H62" i="2"/>
  <c r="J62" i="2" s="1"/>
  <c r="K62" i="2" s="1"/>
  <c r="G62" i="2"/>
  <c r="I61" i="2"/>
  <c r="H61" i="2"/>
  <c r="J61" i="2" s="1"/>
  <c r="K61" i="2" s="1"/>
  <c r="G61" i="2"/>
  <c r="I60" i="2"/>
  <c r="H60" i="2"/>
  <c r="J60" i="2" s="1"/>
  <c r="K60" i="2" s="1"/>
  <c r="G60" i="2"/>
  <c r="I59" i="2"/>
  <c r="H59" i="2"/>
  <c r="J59" i="2" s="1"/>
  <c r="K59" i="2" s="1"/>
  <c r="G59" i="2"/>
  <c r="I58" i="2"/>
  <c r="H58" i="2"/>
  <c r="J58" i="2" s="1"/>
  <c r="K58" i="2" s="1"/>
  <c r="G58" i="2"/>
  <c r="I57" i="2"/>
  <c r="H57" i="2"/>
  <c r="J57" i="2" s="1"/>
  <c r="K57" i="2" s="1"/>
  <c r="G57" i="2"/>
  <c r="I56" i="2"/>
  <c r="H56" i="2"/>
  <c r="J56" i="2" s="1"/>
  <c r="K56" i="2" s="1"/>
  <c r="G56" i="2"/>
  <c r="I55" i="2"/>
  <c r="H55" i="2"/>
  <c r="J55" i="2" s="1"/>
  <c r="K55" i="2" s="1"/>
  <c r="G55" i="2"/>
  <c r="I54" i="2"/>
  <c r="H54" i="2"/>
  <c r="J54" i="2" s="1"/>
  <c r="K54" i="2" s="1"/>
  <c r="G54" i="2"/>
  <c r="I53" i="2"/>
  <c r="H53" i="2"/>
  <c r="J53" i="2" s="1"/>
  <c r="K53" i="2" s="1"/>
  <c r="G53" i="2"/>
  <c r="I52" i="2"/>
  <c r="H52" i="2"/>
  <c r="J52" i="2" s="1"/>
  <c r="K52" i="2" s="1"/>
  <c r="G52" i="2"/>
  <c r="I51" i="2"/>
  <c r="H51" i="2"/>
  <c r="J51" i="2" s="1"/>
  <c r="K51" i="2" s="1"/>
  <c r="G51" i="2"/>
  <c r="I50" i="2"/>
  <c r="H50" i="2"/>
  <c r="J50" i="2" s="1"/>
  <c r="K50" i="2" s="1"/>
  <c r="G50" i="2"/>
  <c r="I49" i="2"/>
  <c r="H49" i="2"/>
  <c r="J49" i="2" s="1"/>
  <c r="K49" i="2" s="1"/>
  <c r="G49" i="2"/>
  <c r="I48" i="2"/>
  <c r="H48" i="2"/>
  <c r="J48" i="2" s="1"/>
  <c r="K48" i="2" s="1"/>
  <c r="G48" i="2"/>
  <c r="I47" i="2"/>
  <c r="H47" i="2"/>
  <c r="J47" i="2" s="1"/>
  <c r="K47" i="2" s="1"/>
  <c r="G47" i="2"/>
  <c r="I46" i="2"/>
  <c r="H46" i="2"/>
  <c r="J46" i="2" s="1"/>
  <c r="K46" i="2" s="1"/>
  <c r="G46" i="2"/>
  <c r="I45" i="2"/>
  <c r="H45" i="2"/>
  <c r="J45" i="2" s="1"/>
  <c r="K45" i="2" s="1"/>
  <c r="G45" i="2"/>
  <c r="I44" i="2"/>
  <c r="H44" i="2"/>
  <c r="J44" i="2" s="1"/>
  <c r="K44" i="2" s="1"/>
  <c r="G44" i="2"/>
  <c r="I43" i="2"/>
  <c r="H43" i="2"/>
  <c r="J43" i="2" s="1"/>
  <c r="K43" i="2" s="1"/>
  <c r="G43" i="2"/>
  <c r="I42" i="2"/>
  <c r="H42" i="2"/>
  <c r="J42" i="2" s="1"/>
  <c r="K42" i="2" s="1"/>
  <c r="G42" i="2"/>
  <c r="I41" i="2"/>
  <c r="H41" i="2"/>
  <c r="J41" i="2" s="1"/>
  <c r="K41" i="2" s="1"/>
  <c r="G41" i="2"/>
  <c r="I40" i="2"/>
  <c r="H40" i="2"/>
  <c r="J40" i="2" s="1"/>
  <c r="K40" i="2" s="1"/>
  <c r="G40" i="2"/>
  <c r="I39" i="2"/>
  <c r="H39" i="2"/>
  <c r="J39" i="2" s="1"/>
  <c r="K39" i="2" s="1"/>
  <c r="G39" i="2"/>
  <c r="I38" i="2"/>
  <c r="H38" i="2"/>
  <c r="J38" i="2" s="1"/>
  <c r="K38" i="2" s="1"/>
  <c r="G38" i="2"/>
  <c r="I37" i="2"/>
  <c r="H37" i="2"/>
  <c r="J37" i="2" s="1"/>
  <c r="K37" i="2" s="1"/>
  <c r="G37" i="2"/>
  <c r="I36" i="2"/>
  <c r="H36" i="2"/>
  <c r="J36" i="2" s="1"/>
  <c r="K36" i="2" s="1"/>
  <c r="G36" i="2"/>
  <c r="I35" i="2"/>
  <c r="H35" i="2"/>
  <c r="J35" i="2" s="1"/>
  <c r="K35" i="2" s="1"/>
  <c r="G35" i="2"/>
  <c r="I34" i="2"/>
  <c r="H34" i="2"/>
  <c r="J34" i="2" s="1"/>
  <c r="K34" i="2" s="1"/>
  <c r="G34" i="2"/>
  <c r="I33" i="2"/>
  <c r="H33" i="2"/>
  <c r="J33" i="2" s="1"/>
  <c r="K33" i="2" s="1"/>
  <c r="G33" i="2"/>
  <c r="I32" i="2"/>
  <c r="H32" i="2"/>
  <c r="J32" i="2" s="1"/>
  <c r="K32" i="2" s="1"/>
  <c r="G32" i="2"/>
  <c r="I31" i="2"/>
  <c r="H31" i="2"/>
  <c r="J31" i="2" s="1"/>
  <c r="K31" i="2" s="1"/>
  <c r="G31" i="2"/>
  <c r="I30" i="2"/>
  <c r="H30" i="2"/>
  <c r="J30" i="2" s="1"/>
  <c r="K30" i="2" s="1"/>
  <c r="G30" i="2"/>
  <c r="I29" i="2"/>
  <c r="H29" i="2"/>
  <c r="J29" i="2" s="1"/>
  <c r="K29" i="2" s="1"/>
  <c r="G29" i="2"/>
  <c r="I28" i="2"/>
  <c r="H28" i="2"/>
  <c r="J28" i="2" s="1"/>
  <c r="K28" i="2" s="1"/>
  <c r="G28" i="2"/>
  <c r="I27" i="2"/>
  <c r="H27" i="2"/>
  <c r="J27" i="2" s="1"/>
  <c r="K27" i="2" s="1"/>
  <c r="G27" i="2"/>
  <c r="I26" i="2"/>
  <c r="H26" i="2"/>
  <c r="J26" i="2" s="1"/>
  <c r="K26" i="2" s="1"/>
  <c r="G26" i="2"/>
  <c r="I25" i="2"/>
  <c r="H25" i="2"/>
  <c r="J25" i="2" s="1"/>
  <c r="K25" i="2" s="1"/>
  <c r="G25" i="2"/>
  <c r="I24" i="2"/>
  <c r="H24" i="2"/>
  <c r="J24" i="2" s="1"/>
  <c r="K24" i="2" s="1"/>
  <c r="G24" i="2"/>
  <c r="I23" i="2"/>
  <c r="H23" i="2"/>
  <c r="J23" i="2" s="1"/>
  <c r="K23" i="2" s="1"/>
  <c r="G23" i="2"/>
  <c r="I22" i="2"/>
  <c r="H22" i="2"/>
  <c r="J22" i="2" s="1"/>
  <c r="K22" i="2" s="1"/>
  <c r="G22" i="2"/>
  <c r="I21" i="2"/>
  <c r="H21" i="2"/>
  <c r="J21" i="2" s="1"/>
  <c r="K21" i="2" s="1"/>
  <c r="G21" i="2"/>
  <c r="I20" i="2"/>
  <c r="H20" i="2"/>
  <c r="J20" i="2" s="1"/>
  <c r="K20" i="2" s="1"/>
  <c r="G20" i="2"/>
  <c r="I19" i="2"/>
  <c r="H19" i="2"/>
  <c r="J19" i="2" s="1"/>
  <c r="K19" i="2" s="1"/>
  <c r="G19" i="2"/>
  <c r="I18" i="2"/>
  <c r="H18" i="2"/>
  <c r="J18" i="2" s="1"/>
  <c r="K18" i="2" s="1"/>
  <c r="G18" i="2"/>
  <c r="I17" i="2"/>
  <c r="H17" i="2"/>
  <c r="J17" i="2" s="1"/>
  <c r="K17" i="2" s="1"/>
  <c r="G17" i="2"/>
  <c r="I16" i="2"/>
  <c r="H16" i="2"/>
  <c r="J16" i="2" s="1"/>
  <c r="K16" i="2" s="1"/>
  <c r="G16" i="2"/>
  <c r="I15" i="2"/>
  <c r="H15" i="2"/>
  <c r="J15" i="2" s="1"/>
  <c r="K15" i="2" s="1"/>
  <c r="G15" i="2"/>
  <c r="I14" i="2"/>
  <c r="H14" i="2"/>
  <c r="J14" i="2" s="1"/>
  <c r="K14" i="2" s="1"/>
  <c r="G14" i="2"/>
  <c r="I13" i="2"/>
  <c r="H13" i="2"/>
  <c r="J13" i="2" s="1"/>
  <c r="K13" i="2" s="1"/>
  <c r="G13" i="2"/>
  <c r="I12" i="2"/>
  <c r="H12" i="2"/>
  <c r="J12" i="2" s="1"/>
  <c r="K12" i="2" s="1"/>
  <c r="G12" i="2"/>
  <c r="I11" i="2"/>
  <c r="H11" i="2"/>
  <c r="J11" i="2" s="1"/>
  <c r="K11" i="2" s="1"/>
  <c r="G11" i="2"/>
  <c r="I10" i="2"/>
  <c r="H10" i="2"/>
  <c r="J10" i="2" s="1"/>
  <c r="K10" i="2" s="1"/>
  <c r="G10" i="2"/>
  <c r="I9" i="2"/>
  <c r="H9" i="2"/>
  <c r="J9" i="2" s="1"/>
  <c r="K9" i="2" s="1"/>
  <c r="G9" i="2"/>
  <c r="I8" i="2"/>
  <c r="H8" i="2"/>
  <c r="J8" i="2" s="1"/>
  <c r="K8" i="2" s="1"/>
  <c r="G8" i="2"/>
  <c r="I7" i="2"/>
  <c r="H7" i="2"/>
  <c r="J7" i="2" s="1"/>
  <c r="K7" i="2" s="1"/>
  <c r="G7" i="2"/>
  <c r="I6" i="2"/>
  <c r="H6" i="2"/>
  <c r="J6" i="2" s="1"/>
  <c r="K6" i="2" s="1"/>
  <c r="G6" i="2"/>
  <c r="I5" i="2"/>
  <c r="H5" i="2"/>
  <c r="J5" i="2" s="1"/>
  <c r="K5" i="2" s="1"/>
  <c r="G5" i="2"/>
  <c r="I4" i="2"/>
  <c r="H4" i="2"/>
  <c r="J4" i="2" s="1"/>
  <c r="K4" i="2" s="1"/>
  <c r="G4" i="2"/>
  <c r="I3" i="2"/>
  <c r="H3" i="2"/>
  <c r="J3" i="2" s="1"/>
  <c r="K3" i="2" s="1"/>
  <c r="G3" i="2"/>
  <c r="W32" i="25" l="1"/>
  <c r="S32" i="25"/>
  <c r="Z143" i="17"/>
  <c r="V143" i="17"/>
  <c r="W143" i="17" s="1"/>
  <c r="M143" i="17"/>
  <c r="G143" i="17"/>
  <c r="H143" i="17" s="1"/>
  <c r="C143" i="17"/>
  <c r="E143" i="17" s="1"/>
  <c r="B143" i="17"/>
  <c r="Z137" i="17" l="1"/>
  <c r="V137" i="17"/>
  <c r="W137" i="17" s="1"/>
  <c r="M137" i="17"/>
  <c r="G137" i="17"/>
  <c r="H137" i="17" s="1"/>
  <c r="C137" i="17"/>
  <c r="E137" i="17" s="1"/>
  <c r="B137" i="17"/>
  <c r="Z133" i="17"/>
  <c r="V133" i="17"/>
  <c r="W133" i="17" s="1"/>
  <c r="M133" i="17"/>
  <c r="G133" i="17"/>
  <c r="H133" i="17" s="1"/>
  <c r="C133" i="17"/>
  <c r="E133" i="17" s="1"/>
  <c r="B133" i="17"/>
  <c r="Z99" i="17" l="1"/>
  <c r="G99" i="17"/>
  <c r="H99" i="17" s="1"/>
  <c r="C99" i="17"/>
  <c r="E99" i="17" s="1"/>
  <c r="B99" i="17"/>
  <c r="CJ211" i="2" l="1"/>
  <c r="CK211" i="2"/>
  <c r="CI211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AJ213" i="2"/>
  <c r="AK213" i="2"/>
  <c r="AL213" i="2"/>
  <c r="AM213" i="2"/>
  <c r="AN213" i="2"/>
  <c r="AO213" i="2"/>
  <c r="AP213" i="2"/>
  <c r="AQ213" i="2"/>
  <c r="AR213" i="2"/>
  <c r="AS213" i="2"/>
  <c r="AT213" i="2"/>
  <c r="AU213" i="2"/>
  <c r="AV213" i="2"/>
  <c r="AW213" i="2"/>
  <c r="AX213" i="2"/>
  <c r="AY213" i="2"/>
  <c r="AZ213" i="2"/>
  <c r="BA213" i="2"/>
  <c r="BB213" i="2"/>
  <c r="BC213" i="2"/>
  <c r="BD213" i="2"/>
  <c r="BE213" i="2"/>
  <c r="BF213" i="2"/>
  <c r="BG213" i="2"/>
  <c r="BH213" i="2"/>
  <c r="BI213" i="2"/>
  <c r="BJ213" i="2"/>
  <c r="BK213" i="2"/>
  <c r="BL213" i="2"/>
  <c r="BM213" i="2"/>
  <c r="BN213" i="2"/>
  <c r="BO213" i="2"/>
  <c r="BP213" i="2"/>
  <c r="BQ213" i="2"/>
  <c r="BR213" i="2"/>
  <c r="BS213" i="2"/>
  <c r="BT213" i="2"/>
  <c r="BU213" i="2"/>
  <c r="BV213" i="2"/>
  <c r="BW213" i="2"/>
  <c r="BX213" i="2"/>
  <c r="BY213" i="2"/>
  <c r="BZ213" i="2"/>
  <c r="CA213" i="2"/>
  <c r="CB213" i="2"/>
  <c r="CC213" i="2"/>
  <c r="CD213" i="2"/>
  <c r="CE213" i="2"/>
  <c r="CF213" i="2"/>
  <c r="CG213" i="2"/>
  <c r="M213" i="2"/>
  <c r="N212" i="2"/>
  <c r="N214" i="2" s="1"/>
  <c r="O212" i="2"/>
  <c r="O214" i="2" s="1"/>
  <c r="P212" i="2"/>
  <c r="P214" i="2" s="1"/>
  <c r="Q212" i="2"/>
  <c r="Q214" i="2" s="1"/>
  <c r="R212" i="2"/>
  <c r="R214" i="2" s="1"/>
  <c r="S212" i="2"/>
  <c r="S214" i="2" s="1"/>
  <c r="T212" i="2"/>
  <c r="T214" i="2" s="1"/>
  <c r="U212" i="2"/>
  <c r="U214" i="2" s="1"/>
  <c r="V212" i="2"/>
  <c r="V214" i="2" s="1"/>
  <c r="W212" i="2"/>
  <c r="W214" i="2" s="1"/>
  <c r="X212" i="2"/>
  <c r="X214" i="2" s="1"/>
  <c r="Y212" i="2"/>
  <c r="Y214" i="2" s="1"/>
  <c r="Z212" i="2"/>
  <c r="Z214" i="2" s="1"/>
  <c r="AA212" i="2"/>
  <c r="AA214" i="2" s="1"/>
  <c r="AB212" i="2"/>
  <c r="AB214" i="2" s="1"/>
  <c r="AC212" i="2"/>
  <c r="AC214" i="2" s="1"/>
  <c r="AD212" i="2"/>
  <c r="AD214" i="2" s="1"/>
  <c r="AE212" i="2"/>
  <c r="AE214" i="2" s="1"/>
  <c r="AF212" i="2"/>
  <c r="AF214" i="2" s="1"/>
  <c r="AG212" i="2"/>
  <c r="AG214" i="2" s="1"/>
  <c r="AH212" i="2"/>
  <c r="AH214" i="2" s="1"/>
  <c r="AI212" i="2"/>
  <c r="AI214" i="2" s="1"/>
  <c r="AJ212" i="2"/>
  <c r="AJ214" i="2" s="1"/>
  <c r="AK212" i="2"/>
  <c r="AK214" i="2" s="1"/>
  <c r="AL212" i="2"/>
  <c r="AL214" i="2" s="1"/>
  <c r="AM212" i="2"/>
  <c r="AM214" i="2" s="1"/>
  <c r="AN212" i="2"/>
  <c r="AN214" i="2" s="1"/>
  <c r="AO212" i="2"/>
  <c r="AO214" i="2" s="1"/>
  <c r="AP212" i="2"/>
  <c r="AP214" i="2" s="1"/>
  <c r="AQ212" i="2"/>
  <c r="AQ214" i="2" s="1"/>
  <c r="AR212" i="2"/>
  <c r="AR214" i="2" s="1"/>
  <c r="AS212" i="2"/>
  <c r="AS214" i="2" s="1"/>
  <c r="AT212" i="2"/>
  <c r="AT214" i="2" s="1"/>
  <c r="AU212" i="2"/>
  <c r="AU214" i="2" s="1"/>
  <c r="AV212" i="2"/>
  <c r="AV214" i="2" s="1"/>
  <c r="AW212" i="2"/>
  <c r="AW214" i="2" s="1"/>
  <c r="AX212" i="2"/>
  <c r="AX214" i="2" s="1"/>
  <c r="AY212" i="2"/>
  <c r="AY214" i="2" s="1"/>
  <c r="AZ212" i="2"/>
  <c r="AZ214" i="2" s="1"/>
  <c r="BA212" i="2"/>
  <c r="BA214" i="2" s="1"/>
  <c r="BB212" i="2"/>
  <c r="BB214" i="2" s="1"/>
  <c r="BC212" i="2"/>
  <c r="BC214" i="2" s="1"/>
  <c r="BD212" i="2"/>
  <c r="BD214" i="2" s="1"/>
  <c r="BE212" i="2"/>
  <c r="BE214" i="2" s="1"/>
  <c r="BF212" i="2"/>
  <c r="BF214" i="2" s="1"/>
  <c r="BG212" i="2"/>
  <c r="BG214" i="2" s="1"/>
  <c r="BH212" i="2"/>
  <c r="BH214" i="2" s="1"/>
  <c r="BI212" i="2"/>
  <c r="BI214" i="2" s="1"/>
  <c r="BJ212" i="2"/>
  <c r="BJ214" i="2" s="1"/>
  <c r="BK212" i="2"/>
  <c r="BK214" i="2" s="1"/>
  <c r="BL212" i="2"/>
  <c r="BL214" i="2" s="1"/>
  <c r="BM212" i="2"/>
  <c r="BM214" i="2" s="1"/>
  <c r="BN212" i="2"/>
  <c r="BN214" i="2" s="1"/>
  <c r="BO212" i="2"/>
  <c r="BO214" i="2" s="1"/>
  <c r="BP212" i="2"/>
  <c r="BP214" i="2" s="1"/>
  <c r="BQ212" i="2"/>
  <c r="BQ214" i="2" s="1"/>
  <c r="BR212" i="2"/>
  <c r="BR214" i="2" s="1"/>
  <c r="BS212" i="2"/>
  <c r="BS214" i="2" s="1"/>
  <c r="BT212" i="2"/>
  <c r="BT214" i="2" s="1"/>
  <c r="BU212" i="2"/>
  <c r="BU214" i="2" s="1"/>
  <c r="BV212" i="2"/>
  <c r="BV214" i="2" s="1"/>
  <c r="BW212" i="2"/>
  <c r="BW214" i="2" s="1"/>
  <c r="BX212" i="2"/>
  <c r="BX214" i="2" s="1"/>
  <c r="BY212" i="2"/>
  <c r="BY214" i="2" s="1"/>
  <c r="BZ212" i="2"/>
  <c r="BZ214" i="2" s="1"/>
  <c r="CA212" i="2"/>
  <c r="CA214" i="2" s="1"/>
  <c r="CB212" i="2"/>
  <c r="CB214" i="2" s="1"/>
  <c r="CC212" i="2"/>
  <c r="CC214" i="2" s="1"/>
  <c r="CD212" i="2"/>
  <c r="CD214" i="2" s="1"/>
  <c r="CE212" i="2"/>
  <c r="CE214" i="2" s="1"/>
  <c r="CF212" i="2"/>
  <c r="CF214" i="2" s="1"/>
  <c r="CG212" i="2"/>
  <c r="CG214" i="2" s="1"/>
  <c r="M212" i="2"/>
  <c r="M214" i="2" s="1"/>
  <c r="CB211" i="2"/>
  <c r="CC211" i="2"/>
  <c r="CD211" i="2"/>
  <c r="CE211" i="2"/>
  <c r="CF211" i="2"/>
  <c r="CG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AA211" i="2"/>
  <c r="AB211" i="2"/>
  <c r="AC211" i="2"/>
  <c r="AD211" i="2"/>
  <c r="AE211" i="2"/>
  <c r="AF211" i="2"/>
  <c r="AG211" i="2"/>
  <c r="AH211" i="2"/>
  <c r="AI211" i="2"/>
  <c r="AJ211" i="2"/>
  <c r="AK211" i="2"/>
  <c r="AL211" i="2"/>
  <c r="AM211" i="2"/>
  <c r="AN211" i="2"/>
  <c r="AO211" i="2"/>
  <c r="AP211" i="2"/>
  <c r="AQ211" i="2"/>
  <c r="AR211" i="2"/>
  <c r="AS211" i="2"/>
  <c r="AT211" i="2"/>
  <c r="AU211" i="2"/>
  <c r="AV211" i="2"/>
  <c r="AW211" i="2"/>
  <c r="AX211" i="2"/>
  <c r="AY211" i="2"/>
  <c r="AZ211" i="2"/>
  <c r="BA211" i="2"/>
  <c r="BB211" i="2"/>
  <c r="BC211" i="2"/>
  <c r="BD211" i="2"/>
  <c r="BE211" i="2"/>
  <c r="BF211" i="2"/>
  <c r="BG211" i="2"/>
  <c r="BH211" i="2"/>
  <c r="BI211" i="2"/>
  <c r="BJ211" i="2"/>
  <c r="BK211" i="2"/>
  <c r="BL211" i="2"/>
  <c r="BM211" i="2"/>
  <c r="BN211" i="2"/>
  <c r="BO211" i="2"/>
  <c r="BP211" i="2"/>
  <c r="BQ211" i="2"/>
  <c r="BR211" i="2"/>
  <c r="BS211" i="2"/>
  <c r="BT211" i="2"/>
  <c r="BU211" i="2"/>
  <c r="BV211" i="2"/>
  <c r="BW211" i="2"/>
  <c r="BX211" i="2"/>
  <c r="BY211" i="2"/>
  <c r="BZ211" i="2"/>
  <c r="CA211" i="2"/>
  <c r="M211" i="2"/>
  <c r="A210" i="2"/>
  <c r="AD32" i="25"/>
  <c r="J17" i="25"/>
  <c r="AE32" i="25"/>
  <c r="M215" i="2" l="1"/>
  <c r="M198" i="2"/>
  <c r="G40" i="17" l="1"/>
  <c r="H40" i="17" s="1"/>
  <c r="B40" i="17"/>
  <c r="Z2" i="17" l="1"/>
  <c r="Z3" i="17"/>
  <c r="Z4" i="17"/>
  <c r="Z91" i="17"/>
  <c r="Z92" i="17"/>
  <c r="Z5" i="17"/>
  <c r="Z93" i="17"/>
  <c r="Z10" i="17"/>
  <c r="Z9" i="17"/>
  <c r="Z6" i="17"/>
  <c r="Z11" i="17"/>
  <c r="Z95" i="17"/>
  <c r="Z12" i="17"/>
  <c r="Z96" i="17"/>
  <c r="Z66" i="17"/>
  <c r="Z97" i="17"/>
  <c r="Z20" i="17"/>
  <c r="Z98" i="17"/>
  <c r="Z17" i="17"/>
  <c r="Z100" i="17"/>
  <c r="Z14" i="17"/>
  <c r="Z101" i="17"/>
  <c r="Z102" i="17"/>
  <c r="Z23" i="17"/>
  <c r="Z104" i="17"/>
  <c r="Z24" i="17"/>
  <c r="Z105" i="17"/>
  <c r="Z25" i="17"/>
  <c r="Z106" i="17"/>
  <c r="Z107" i="17"/>
  <c r="Z26" i="17"/>
  <c r="Z108" i="17"/>
  <c r="Z27" i="17"/>
  <c r="Z109" i="17"/>
  <c r="Z28" i="17"/>
  <c r="Z110" i="17"/>
  <c r="Z29" i="17"/>
  <c r="Z112" i="17"/>
  <c r="Z31" i="17"/>
  <c r="Z113" i="17"/>
  <c r="Z46" i="17"/>
  <c r="Z114" i="17"/>
  <c r="Z119" i="17"/>
  <c r="Z120" i="17"/>
  <c r="Z121" i="17"/>
  <c r="Z124" i="17"/>
  <c r="Z123" i="17"/>
  <c r="Z125" i="17"/>
  <c r="Z126" i="17"/>
  <c r="Z127" i="17"/>
  <c r="Z128" i="17"/>
  <c r="Z130" i="17"/>
  <c r="Z131" i="17"/>
  <c r="Z132" i="17"/>
  <c r="Z134" i="17"/>
  <c r="Z135" i="17"/>
  <c r="Z136" i="17"/>
  <c r="Z138" i="17"/>
  <c r="Z140" i="17"/>
  <c r="Z141" i="17"/>
  <c r="Z142" i="17"/>
  <c r="Z144" i="17"/>
  <c r="Z146" i="17"/>
  <c r="Z147" i="17"/>
  <c r="Z148" i="17"/>
  <c r="Z149" i="17"/>
  <c r="Z150" i="17"/>
  <c r="Z151" i="17"/>
  <c r="Z152" i="17"/>
  <c r="Z153" i="17"/>
  <c r="Z154" i="17"/>
  <c r="Z155" i="17"/>
  <c r="Z156" i="17"/>
  <c r="Z157" i="17"/>
  <c r="Z158" i="17"/>
  <c r="Z159" i="17"/>
  <c r="Z160" i="17"/>
  <c r="Z161" i="17"/>
  <c r="Z162" i="17"/>
  <c r="Z163" i="17"/>
  <c r="Z164" i="17"/>
  <c r="Z165" i="17"/>
  <c r="Z94" i="17"/>
  <c r="Z103" i="17"/>
  <c r="Z111" i="17"/>
  <c r="Z122" i="17"/>
  <c r="Z129" i="17"/>
  <c r="Z145" i="17"/>
  <c r="Z30" i="17"/>
  <c r="Z139" i="17"/>
  <c r="X2" i="17"/>
  <c r="X3" i="17"/>
  <c r="X4" i="17"/>
  <c r="X5" i="17"/>
  <c r="X10" i="17"/>
  <c r="X9" i="17"/>
  <c r="X6" i="17"/>
  <c r="X11" i="17"/>
  <c r="X12" i="17"/>
  <c r="X66" i="17"/>
  <c r="X20" i="17"/>
  <c r="X17" i="17"/>
  <c r="X14" i="17"/>
  <c r="X23" i="17"/>
  <c r="X24" i="17"/>
  <c r="X25" i="17"/>
  <c r="X26" i="17"/>
  <c r="X27" i="17"/>
  <c r="X28" i="17"/>
  <c r="X29" i="17"/>
  <c r="X31" i="17"/>
  <c r="X46" i="17"/>
  <c r="X30" i="17"/>
  <c r="B2" i="17" l="1"/>
  <c r="B88" i="17"/>
  <c r="B3" i="17"/>
  <c r="B89" i="17"/>
  <c r="B90" i="17"/>
  <c r="B4" i="17"/>
  <c r="B91" i="17"/>
  <c r="B92" i="17"/>
  <c r="B5" i="17"/>
  <c r="B93" i="17"/>
  <c r="B10" i="17"/>
  <c r="B9" i="17"/>
  <c r="B6" i="17"/>
  <c r="B11" i="17"/>
  <c r="B95" i="17"/>
  <c r="B12" i="17"/>
  <c r="B96" i="17"/>
  <c r="B66" i="17"/>
  <c r="B97" i="17"/>
  <c r="B20" i="17"/>
  <c r="B98" i="17"/>
  <c r="B17" i="17"/>
  <c r="B100" i="17"/>
  <c r="B14" i="17"/>
  <c r="B101" i="17"/>
  <c r="B102" i="17"/>
  <c r="B23" i="17"/>
  <c r="B104" i="17"/>
  <c r="B24" i="17"/>
  <c r="B105" i="17"/>
  <c r="B25" i="17"/>
  <c r="B106" i="17"/>
  <c r="B107" i="17"/>
  <c r="B26" i="17"/>
  <c r="B108" i="17"/>
  <c r="B27" i="17"/>
  <c r="B109" i="17"/>
  <c r="B28" i="17"/>
  <c r="B110" i="17"/>
  <c r="B29" i="17"/>
  <c r="B112" i="17"/>
  <c r="B31" i="17"/>
  <c r="B113" i="17"/>
  <c r="B46" i="17"/>
  <c r="B114" i="17"/>
  <c r="B36" i="17"/>
  <c r="B119" i="17"/>
  <c r="B37" i="17"/>
  <c r="B120" i="17"/>
  <c r="B33" i="17"/>
  <c r="B121" i="17"/>
  <c r="B38" i="17"/>
  <c r="B124" i="17"/>
  <c r="B123" i="17"/>
  <c r="B59" i="17"/>
  <c r="B41" i="17"/>
  <c r="B125" i="17"/>
  <c r="B43" i="17"/>
  <c r="B126" i="17"/>
  <c r="B44" i="17"/>
  <c r="B127" i="17"/>
  <c r="B42" i="17"/>
  <c r="B128" i="17"/>
  <c r="B45" i="17"/>
  <c r="B130" i="17"/>
  <c r="B60" i="17"/>
  <c r="B131" i="17"/>
  <c r="B53" i="17"/>
  <c r="B132" i="17"/>
  <c r="B55" i="17"/>
  <c r="B134" i="17"/>
  <c r="B50" i="17"/>
  <c r="B135" i="17"/>
  <c r="B62" i="17"/>
  <c r="B136" i="17"/>
  <c r="B138" i="17"/>
  <c r="B140" i="17"/>
  <c r="B141" i="17"/>
  <c r="B142" i="17"/>
  <c r="B144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94" i="17"/>
  <c r="B103" i="17"/>
  <c r="B111" i="17"/>
  <c r="B122" i="17"/>
  <c r="B129" i="17"/>
  <c r="B145" i="17"/>
  <c r="B30" i="17"/>
  <c r="B74" i="17"/>
  <c r="B139" i="17"/>
  <c r="B87" i="17"/>
  <c r="M3" i="17"/>
  <c r="M120" i="17"/>
  <c r="M121" i="17"/>
  <c r="M124" i="17"/>
  <c r="M123" i="17"/>
  <c r="M125" i="17"/>
  <c r="M126" i="17"/>
  <c r="M127" i="17"/>
  <c r="M128" i="17"/>
  <c r="M130" i="17"/>
  <c r="M131" i="17"/>
  <c r="M132" i="17"/>
  <c r="M134" i="17"/>
  <c r="M135" i="17"/>
  <c r="M136" i="17"/>
  <c r="M138" i="17"/>
  <c r="M140" i="17"/>
  <c r="M141" i="17"/>
  <c r="M142" i="17"/>
  <c r="M144" i="17"/>
  <c r="M146" i="17"/>
  <c r="M147" i="17"/>
  <c r="M148" i="17"/>
  <c r="M149" i="17"/>
  <c r="M150" i="17"/>
  <c r="M151" i="17"/>
  <c r="M152" i="17"/>
  <c r="M153" i="17"/>
  <c r="M154" i="17"/>
  <c r="M155" i="17"/>
  <c r="M156" i="17"/>
  <c r="M157" i="17"/>
  <c r="M158" i="17"/>
  <c r="M159" i="17"/>
  <c r="M160" i="17"/>
  <c r="M161" i="17"/>
  <c r="M162" i="17"/>
  <c r="M163" i="17"/>
  <c r="M164" i="17"/>
  <c r="M165" i="17"/>
  <c r="M122" i="17"/>
  <c r="M129" i="17"/>
  <c r="M145" i="17"/>
  <c r="M139" i="17"/>
  <c r="M2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G3" i="17" l="1"/>
  <c r="H3" i="17" s="1"/>
  <c r="V3" i="17"/>
  <c r="W3" i="17" s="1"/>
  <c r="G6" i="17" l="1"/>
  <c r="H6" i="17" s="1"/>
  <c r="V145" i="17" l="1"/>
  <c r="W145" i="17" s="1"/>
  <c r="G74" i="17"/>
  <c r="H74" i="17" s="1"/>
  <c r="G30" i="17"/>
  <c r="H30" i="17" s="1"/>
  <c r="G75" i="17"/>
  <c r="H75" i="17" s="1"/>
  <c r="G76" i="17"/>
  <c r="H76" i="17" s="1"/>
  <c r="G77" i="17"/>
  <c r="H77" i="17" s="1"/>
  <c r="G78" i="17"/>
  <c r="H78" i="17" s="1"/>
  <c r="G79" i="17"/>
  <c r="H79" i="17" s="1"/>
  <c r="G80" i="17"/>
  <c r="H80" i="17" s="1"/>
  <c r="G81" i="17"/>
  <c r="H81" i="17" s="1"/>
  <c r="G82" i="17"/>
  <c r="H82" i="17" s="1"/>
  <c r="G83" i="17"/>
  <c r="H83" i="17" s="1"/>
  <c r="G84" i="17"/>
  <c r="H84" i="17" s="1"/>
  <c r="G85" i="17"/>
  <c r="H85" i="17" s="1"/>
  <c r="G86" i="17"/>
  <c r="H86" i="17" s="1"/>
  <c r="C86" i="17"/>
  <c r="E86" i="17" s="1"/>
  <c r="C85" i="17"/>
  <c r="E85" i="17" s="1"/>
  <c r="C84" i="17"/>
  <c r="E84" i="17" s="1"/>
  <c r="C83" i="17"/>
  <c r="E83" i="17" s="1"/>
  <c r="C82" i="17"/>
  <c r="E82" i="17" s="1"/>
  <c r="C81" i="17"/>
  <c r="E81" i="17" s="1"/>
  <c r="C80" i="17"/>
  <c r="E80" i="17" s="1"/>
  <c r="C79" i="17"/>
  <c r="E79" i="17" s="1"/>
  <c r="C78" i="17"/>
  <c r="E78" i="17" s="1"/>
  <c r="C77" i="17"/>
  <c r="E77" i="17" s="1"/>
  <c r="C76" i="17"/>
  <c r="E76" i="17" s="1"/>
  <c r="C75" i="17"/>
  <c r="E75" i="17" s="1"/>
  <c r="G62" i="17" l="1"/>
  <c r="H62" i="17" s="1"/>
  <c r="G53" i="17"/>
  <c r="H53" i="17" s="1"/>
  <c r="G50" i="17"/>
  <c r="H50" i="17" s="1"/>
  <c r="G60" i="17"/>
  <c r="H60" i="17" s="1"/>
  <c r="G45" i="17"/>
  <c r="H45" i="17" s="1"/>
  <c r="G44" i="17"/>
  <c r="H44" i="17" s="1"/>
  <c r="G43" i="17"/>
  <c r="H43" i="17" s="1"/>
  <c r="G42" i="17" l="1"/>
  <c r="H42" i="17" s="1"/>
  <c r="G41" i="17"/>
  <c r="H41" i="17" s="1"/>
  <c r="G59" i="17"/>
  <c r="H59" i="17" s="1"/>
  <c r="G38" i="17" l="1"/>
  <c r="H38" i="17" s="1"/>
  <c r="G37" i="17"/>
  <c r="H37" i="17" s="1"/>
  <c r="G36" i="17"/>
  <c r="H36" i="17" s="1"/>
  <c r="G33" i="17"/>
  <c r="H33" i="17" s="1"/>
  <c r="G46" i="17"/>
  <c r="H46" i="17" s="1"/>
  <c r="G31" i="17"/>
  <c r="H31" i="17" s="1"/>
  <c r="G124" i="17"/>
  <c r="H124" i="17" s="1"/>
  <c r="V124" i="17"/>
  <c r="W124" i="17" s="1"/>
  <c r="G29" i="17" l="1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AE17" i="25" l="1"/>
  <c r="C34" i="25"/>
  <c r="K20" i="25"/>
  <c r="K8" i="25"/>
  <c r="K23" i="25"/>
  <c r="K14" i="25"/>
  <c r="K5" i="25"/>
  <c r="O23" i="25"/>
  <c r="O26" i="25"/>
  <c r="O8" i="25"/>
  <c r="O14" i="25"/>
  <c r="O5" i="25"/>
  <c r="O29" i="25"/>
  <c r="S26" i="25"/>
  <c r="S23" i="25"/>
  <c r="S5" i="25"/>
  <c r="S20" i="25"/>
  <c r="S8" i="25"/>
  <c r="S14" i="25"/>
  <c r="W8" i="25"/>
  <c r="W5" i="25"/>
  <c r="W14" i="25"/>
  <c r="W29" i="25"/>
  <c r="AA26" i="25"/>
  <c r="AA5" i="25"/>
  <c r="AA14" i="25"/>
  <c r="AA29" i="25"/>
  <c r="AI11" i="25"/>
  <c r="AI17" i="25"/>
  <c r="AI20" i="25"/>
  <c r="AM17" i="25"/>
  <c r="AI8" i="25"/>
  <c r="AM20" i="25"/>
  <c r="AI14" i="25"/>
  <c r="AM8" i="25"/>
  <c r="AM11" i="25"/>
  <c r="AM14" i="25"/>
  <c r="AI23" i="25"/>
  <c r="AI29" i="25"/>
  <c r="K32" i="25"/>
  <c r="K17" i="25"/>
  <c r="W17" i="25"/>
  <c r="CF198" i="2" l="1"/>
  <c r="V132" i="17" l="1"/>
  <c r="V150" i="17"/>
  <c r="W150" i="17" s="1"/>
  <c r="AH14" i="5"/>
  <c r="AI14" i="5"/>
  <c r="C34" i="5"/>
  <c r="V149" i="17"/>
  <c r="AM8" i="5"/>
  <c r="V147" i="17"/>
  <c r="AM5" i="5"/>
  <c r="V146" i="17"/>
  <c r="AH5" i="5"/>
  <c r="AI5" i="5"/>
  <c r="V148" i="17"/>
  <c r="AH11" i="5"/>
  <c r="AI11" i="5"/>
  <c r="V153" i="17"/>
  <c r="V140" i="17"/>
  <c r="V20" i="5"/>
  <c r="W20" i="5"/>
  <c r="AE5" i="5"/>
  <c r="V142" i="17"/>
  <c r="Z20" i="5"/>
  <c r="AA20" i="5"/>
  <c r="AD23" i="5"/>
  <c r="AE23" i="5"/>
  <c r="V141" i="17"/>
  <c r="W141" i="17" s="1"/>
  <c r="AD20" i="5"/>
  <c r="AE20" i="5"/>
  <c r="V136" i="17"/>
  <c r="W136" i="17" s="1"/>
  <c r="V131" i="17"/>
  <c r="R20" i="5"/>
  <c r="S20" i="5"/>
  <c r="V127" i="17"/>
  <c r="W127" i="17" s="1"/>
  <c r="N20" i="5"/>
  <c r="O20" i="5"/>
  <c r="V120" i="17"/>
  <c r="W120" i="17" s="1"/>
  <c r="J20" i="5"/>
  <c r="K20" i="5"/>
  <c r="F14" i="5"/>
  <c r="G14" i="5"/>
  <c r="O14" i="5"/>
  <c r="N8" i="5"/>
  <c r="O8" i="5"/>
  <c r="F20" i="5"/>
  <c r="G20" i="5"/>
  <c r="K29" i="5"/>
  <c r="J5" i="5"/>
  <c r="K5" i="5"/>
  <c r="C8" i="25"/>
  <c r="G8" i="25"/>
  <c r="C14" i="25"/>
  <c r="G14" i="25"/>
  <c r="C20" i="25"/>
  <c r="G20" i="25"/>
  <c r="F23" i="25"/>
  <c r="B20" i="5"/>
  <c r="C20" i="5"/>
  <c r="B8" i="5"/>
  <c r="C8" i="5"/>
  <c r="F8" i="5"/>
  <c r="G8" i="5"/>
  <c r="E11" i="17"/>
  <c r="B17" i="5"/>
  <c r="C17" i="5"/>
  <c r="G55" i="17"/>
  <c r="H55" i="17" s="1"/>
  <c r="V2" i="17"/>
  <c r="W2" i="17" s="1"/>
  <c r="V121" i="17"/>
  <c r="W121" i="17" s="1"/>
  <c r="V123" i="17"/>
  <c r="W123" i="17" s="1"/>
  <c r="V125" i="17"/>
  <c r="W125" i="17" s="1"/>
  <c r="V126" i="17"/>
  <c r="W126" i="17" s="1"/>
  <c r="V128" i="17"/>
  <c r="W128" i="17" s="1"/>
  <c r="V130" i="17"/>
  <c r="W130" i="17" s="1"/>
  <c r="V134" i="17"/>
  <c r="W134" i="17" s="1"/>
  <c r="V135" i="17"/>
  <c r="W135" i="17" s="1"/>
  <c r="V138" i="17"/>
  <c r="W138" i="17" s="1"/>
  <c r="V144" i="17"/>
  <c r="W144" i="17" s="1"/>
  <c r="V151" i="17"/>
  <c r="W151" i="17" s="1"/>
  <c r="V152" i="17"/>
  <c r="W152" i="17" s="1"/>
  <c r="V154" i="17"/>
  <c r="W154" i="17" s="1"/>
  <c r="V155" i="17"/>
  <c r="W155" i="17" s="1"/>
  <c r="V156" i="17"/>
  <c r="W156" i="17" s="1"/>
  <c r="V157" i="17"/>
  <c r="W157" i="17" s="1"/>
  <c r="V158" i="17"/>
  <c r="W158" i="17" s="1"/>
  <c r="V159" i="17"/>
  <c r="W159" i="17" s="1"/>
  <c r="V160" i="17"/>
  <c r="W160" i="17" s="1"/>
  <c r="V161" i="17"/>
  <c r="W161" i="17" s="1"/>
  <c r="V162" i="17"/>
  <c r="W162" i="17" s="1"/>
  <c r="V163" i="17"/>
  <c r="W163" i="17" s="1"/>
  <c r="V164" i="17"/>
  <c r="W164" i="17" s="1"/>
  <c r="V165" i="17"/>
  <c r="W165" i="17" s="1"/>
  <c r="V122" i="17"/>
  <c r="W122" i="17" s="1"/>
  <c r="V129" i="17"/>
  <c r="W129" i="17" s="1"/>
  <c r="V139" i="17"/>
  <c r="W139" i="17" s="1"/>
  <c r="AH23" i="5"/>
  <c r="AI23" i="5"/>
  <c r="W23" i="5"/>
  <c r="V5" i="5"/>
  <c r="W5" i="5"/>
  <c r="K17" i="5"/>
  <c r="R17" i="5"/>
  <c r="S17" i="5"/>
  <c r="S5" i="5"/>
  <c r="N5" i="5"/>
  <c r="O5" i="5"/>
  <c r="K26" i="5"/>
  <c r="J23" i="5"/>
  <c r="K23" i="5"/>
  <c r="K8" i="5"/>
  <c r="C32" i="25"/>
  <c r="G29" i="25"/>
  <c r="G23" i="5"/>
  <c r="C11" i="5"/>
  <c r="G11" i="5"/>
  <c r="G23" i="17"/>
  <c r="H23" i="17" s="1"/>
  <c r="F17" i="25"/>
  <c r="G14" i="17"/>
  <c r="H14" i="17" s="1"/>
  <c r="G17" i="17"/>
  <c r="H17" i="17" s="1"/>
  <c r="G66" i="17"/>
  <c r="H66" i="17" s="1"/>
  <c r="G12" i="17"/>
  <c r="H12" i="17" s="1"/>
  <c r="C11" i="25"/>
  <c r="C5" i="25"/>
  <c r="G23" i="25"/>
  <c r="G17" i="25"/>
  <c r="G5" i="25"/>
  <c r="C26" i="25"/>
  <c r="AL20" i="25"/>
  <c r="AL17" i="25"/>
  <c r="AL8" i="25"/>
  <c r="AH17" i="25"/>
  <c r="Z26" i="25"/>
  <c r="V5" i="25"/>
  <c r="R26" i="25"/>
  <c r="R8" i="25"/>
  <c r="N26" i="25"/>
  <c r="N23" i="25"/>
  <c r="N14" i="25"/>
  <c r="J32" i="25"/>
  <c r="J14" i="25"/>
  <c r="F5" i="25"/>
  <c r="G32" i="5"/>
  <c r="AE32" i="5"/>
  <c r="CA198" i="2"/>
  <c r="C74" i="17" s="1"/>
  <c r="E74" i="17" s="1"/>
  <c r="BY198" i="2"/>
  <c r="BX198" i="2"/>
  <c r="BW198" i="2"/>
  <c r="BV198" i="2"/>
  <c r="BU198" i="2"/>
  <c r="BS198" i="2"/>
  <c r="BQ198" i="2"/>
  <c r="BP198" i="2"/>
  <c r="BO198" i="2"/>
  <c r="BN198" i="2"/>
  <c r="BM198" i="2"/>
  <c r="AD198" i="2"/>
  <c r="AL198" i="2"/>
  <c r="AP198" i="2"/>
  <c r="BR198" i="2"/>
  <c r="BZ198" i="2"/>
  <c r="AI198" i="2"/>
  <c r="BC198" i="2"/>
  <c r="BG198" i="2"/>
  <c r="AF198" i="2"/>
  <c r="AV198" i="2"/>
  <c r="BL198" i="2"/>
  <c r="BT198" i="2"/>
  <c r="CD198" i="2"/>
  <c r="AG198" i="2"/>
  <c r="P26" i="25" s="1"/>
  <c r="C37" i="17" s="1"/>
  <c r="E37" i="17" s="1"/>
  <c r="AS198" i="2"/>
  <c r="BA198" i="2"/>
  <c r="BE198" i="2"/>
  <c r="O42" i="7"/>
  <c r="P42" i="7"/>
  <c r="Q42" i="7"/>
  <c r="R42" i="7"/>
  <c r="S42" i="7"/>
  <c r="T42" i="7"/>
  <c r="U42" i="7"/>
  <c r="V42" i="7"/>
  <c r="W26" i="5"/>
  <c r="C26" i="5"/>
  <c r="G26" i="5"/>
  <c r="G20" i="17"/>
  <c r="H20" i="17" s="1"/>
  <c r="G5" i="17"/>
  <c r="H5" i="17" s="1"/>
  <c r="G11" i="17"/>
  <c r="H11" i="17" s="1"/>
  <c r="G10" i="17"/>
  <c r="H10" i="17" s="1"/>
  <c r="G9" i="17"/>
  <c r="H9" i="17" s="1"/>
  <c r="G2" i="17"/>
  <c r="H2" i="17" s="1"/>
  <c r="G4" i="17"/>
  <c r="H4" i="17" s="1"/>
  <c r="G88" i="17"/>
  <c r="H88" i="17" s="1"/>
  <c r="G89" i="17"/>
  <c r="H89" i="17" s="1"/>
  <c r="G90" i="17"/>
  <c r="H90" i="17" s="1"/>
  <c r="G91" i="17"/>
  <c r="H91" i="17" s="1"/>
  <c r="G92" i="17"/>
  <c r="H92" i="17" s="1"/>
  <c r="G93" i="17"/>
  <c r="H93" i="17" s="1"/>
  <c r="G95" i="17"/>
  <c r="H95" i="17" s="1"/>
  <c r="G96" i="17"/>
  <c r="H96" i="17" s="1"/>
  <c r="G97" i="17"/>
  <c r="H97" i="17" s="1"/>
  <c r="G98" i="17"/>
  <c r="H98" i="17" s="1"/>
  <c r="G100" i="17"/>
  <c r="H100" i="17" s="1"/>
  <c r="G101" i="17"/>
  <c r="H101" i="17" s="1"/>
  <c r="G102" i="17"/>
  <c r="H102" i="17" s="1"/>
  <c r="G104" i="17"/>
  <c r="H104" i="17" s="1"/>
  <c r="G105" i="17"/>
  <c r="H105" i="17" s="1"/>
  <c r="G106" i="17"/>
  <c r="H106" i="17" s="1"/>
  <c r="G107" i="17"/>
  <c r="H107" i="17" s="1"/>
  <c r="G108" i="17"/>
  <c r="H108" i="17" s="1"/>
  <c r="G109" i="17"/>
  <c r="H109" i="17" s="1"/>
  <c r="G110" i="17"/>
  <c r="H110" i="17" s="1"/>
  <c r="G112" i="17"/>
  <c r="H112" i="17" s="1"/>
  <c r="G113" i="17"/>
  <c r="H113" i="17" s="1"/>
  <c r="G114" i="17"/>
  <c r="H114" i="17" s="1"/>
  <c r="G119" i="17"/>
  <c r="H119" i="17" s="1"/>
  <c r="G120" i="17"/>
  <c r="H120" i="17" s="1"/>
  <c r="G121" i="17"/>
  <c r="H121" i="17" s="1"/>
  <c r="G123" i="17"/>
  <c r="H123" i="17" s="1"/>
  <c r="G125" i="17"/>
  <c r="H125" i="17" s="1"/>
  <c r="G126" i="17"/>
  <c r="H126" i="17" s="1"/>
  <c r="G127" i="17"/>
  <c r="H127" i="17" s="1"/>
  <c r="G128" i="17"/>
  <c r="H128" i="17" s="1"/>
  <c r="G130" i="17"/>
  <c r="H130" i="17" s="1"/>
  <c r="G131" i="17"/>
  <c r="H131" i="17" s="1"/>
  <c r="G132" i="17"/>
  <c r="H132" i="17" s="1"/>
  <c r="G134" i="17"/>
  <c r="H134" i="17" s="1"/>
  <c r="G135" i="17"/>
  <c r="H135" i="17" s="1"/>
  <c r="G136" i="17"/>
  <c r="H136" i="17" s="1"/>
  <c r="G138" i="17"/>
  <c r="H138" i="17" s="1"/>
  <c r="G140" i="17"/>
  <c r="H140" i="17" s="1"/>
  <c r="G141" i="17"/>
  <c r="H141" i="17" s="1"/>
  <c r="G142" i="17"/>
  <c r="H142" i="17" s="1"/>
  <c r="G144" i="17"/>
  <c r="H144" i="17" s="1"/>
  <c r="G146" i="17"/>
  <c r="H146" i="17" s="1"/>
  <c r="G147" i="17"/>
  <c r="H147" i="17" s="1"/>
  <c r="G148" i="17"/>
  <c r="H148" i="17" s="1"/>
  <c r="G149" i="17"/>
  <c r="H149" i="17" s="1"/>
  <c r="G150" i="17"/>
  <c r="H150" i="17" s="1"/>
  <c r="G151" i="17"/>
  <c r="H151" i="17" s="1"/>
  <c r="G152" i="17"/>
  <c r="H152" i="17" s="1"/>
  <c r="G153" i="17"/>
  <c r="H153" i="17" s="1"/>
  <c r="G154" i="17"/>
  <c r="H154" i="17" s="1"/>
  <c r="G155" i="17"/>
  <c r="H155" i="17" s="1"/>
  <c r="G156" i="17"/>
  <c r="H156" i="17" s="1"/>
  <c r="G157" i="17"/>
  <c r="H157" i="17" s="1"/>
  <c r="G158" i="17"/>
  <c r="H158" i="17" s="1"/>
  <c r="G159" i="17"/>
  <c r="H159" i="17" s="1"/>
  <c r="G160" i="17"/>
  <c r="H160" i="17" s="1"/>
  <c r="G161" i="17"/>
  <c r="H161" i="17" s="1"/>
  <c r="G162" i="17"/>
  <c r="H162" i="17" s="1"/>
  <c r="G163" i="17"/>
  <c r="H163" i="17" s="1"/>
  <c r="G164" i="17"/>
  <c r="H164" i="17" s="1"/>
  <c r="G165" i="17"/>
  <c r="H165" i="17" s="1"/>
  <c r="G94" i="17"/>
  <c r="H94" i="17" s="1"/>
  <c r="G103" i="17"/>
  <c r="H103" i="17" s="1"/>
  <c r="G111" i="17"/>
  <c r="H111" i="17" s="1"/>
  <c r="G122" i="17"/>
  <c r="H122" i="17" s="1"/>
  <c r="G129" i="17"/>
  <c r="H129" i="17" s="1"/>
  <c r="G145" i="17"/>
  <c r="H145" i="17" s="1"/>
  <c r="G139" i="17"/>
  <c r="H139" i="17" s="1"/>
  <c r="G87" i="17"/>
  <c r="H87" i="17" s="1"/>
  <c r="C14" i="5"/>
  <c r="C5" i="5"/>
  <c r="F5" i="5"/>
  <c r="G5" i="5"/>
  <c r="N11" i="5"/>
  <c r="O11" i="5"/>
  <c r="N29" i="5"/>
  <c r="O29" i="5"/>
  <c r="R11" i="5"/>
  <c r="S11" i="5"/>
  <c r="S14" i="5"/>
  <c r="S26" i="5"/>
  <c r="W29" i="5"/>
  <c r="AA29" i="5"/>
  <c r="AE26" i="5"/>
  <c r="AI20" i="5"/>
  <c r="AM20" i="5"/>
  <c r="AM23" i="5"/>
  <c r="AI26" i="5"/>
  <c r="AM26" i="5"/>
  <c r="AM11" i="5"/>
  <c r="AI29" i="5"/>
  <c r="AM29" i="5"/>
  <c r="AI32" i="5"/>
  <c r="AM32" i="5"/>
  <c r="AM14" i="5"/>
  <c r="AI8" i="5"/>
  <c r="AH17" i="5"/>
  <c r="AI17" i="5"/>
  <c r="AM17" i="5"/>
  <c r="B32" i="5"/>
  <c r="C32" i="5"/>
  <c r="J32" i="5"/>
  <c r="K32" i="5"/>
  <c r="O32" i="5"/>
  <c r="S32" i="5"/>
  <c r="C139" i="17"/>
  <c r="E139" i="17" s="1"/>
  <c r="O22" i="7"/>
  <c r="P22" i="7"/>
  <c r="Q22" i="7"/>
  <c r="R22" i="7"/>
  <c r="S22" i="7"/>
  <c r="T22" i="7"/>
  <c r="U22" i="7"/>
  <c r="V22" i="7"/>
  <c r="O23" i="7"/>
  <c r="P23" i="7"/>
  <c r="Q23" i="7"/>
  <c r="R23" i="7"/>
  <c r="S23" i="7"/>
  <c r="T23" i="7"/>
  <c r="U23" i="7"/>
  <c r="V23" i="7"/>
  <c r="O24" i="7"/>
  <c r="P24" i="7"/>
  <c r="Q24" i="7"/>
  <c r="R24" i="7"/>
  <c r="S24" i="7"/>
  <c r="T24" i="7"/>
  <c r="U24" i="7"/>
  <c r="V24" i="7"/>
  <c r="O25" i="7"/>
  <c r="P25" i="7"/>
  <c r="Q25" i="7"/>
  <c r="R25" i="7"/>
  <c r="S25" i="7"/>
  <c r="T25" i="7"/>
  <c r="U25" i="7"/>
  <c r="V25" i="7"/>
  <c r="O26" i="7"/>
  <c r="P26" i="7"/>
  <c r="Q26" i="7"/>
  <c r="R26" i="7"/>
  <c r="S26" i="7"/>
  <c r="T26" i="7"/>
  <c r="U26" i="7"/>
  <c r="V26" i="7"/>
  <c r="V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" i="7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" i="7"/>
  <c r="R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O2" i="7"/>
  <c r="P2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AA32" i="5"/>
  <c r="AB215" i="2"/>
  <c r="R14" i="5"/>
  <c r="V29" i="5"/>
  <c r="AB26" i="25" l="1"/>
  <c r="X17" i="25"/>
  <c r="C55" i="17" s="1"/>
  <c r="E55" i="17" s="1"/>
  <c r="AJ215" i="2"/>
  <c r="AZ215" i="2"/>
  <c r="AD215" i="2"/>
  <c r="AU215" i="2"/>
  <c r="AV215" i="2"/>
  <c r="BD215" i="2"/>
  <c r="CD215" i="2"/>
  <c r="AY215" i="2"/>
  <c r="BS215" i="2"/>
  <c r="Z29" i="5"/>
  <c r="AB29" i="5" s="1"/>
  <c r="C138" i="17" s="1"/>
  <c r="E138" i="17" s="1"/>
  <c r="CF215" i="2"/>
  <c r="AW215" i="2"/>
  <c r="W215" i="2"/>
  <c r="Q215" i="2"/>
  <c r="D20" i="5" s="1"/>
  <c r="C92" i="17" s="1"/>
  <c r="E92" i="17" s="1"/>
  <c r="AE215" i="2"/>
  <c r="AQ215" i="2"/>
  <c r="N215" i="2"/>
  <c r="D8" i="5" s="1"/>
  <c r="C88" i="17" s="1"/>
  <c r="E88" i="17" s="1"/>
  <c r="T17" i="5"/>
  <c r="P29" i="5"/>
  <c r="C121" i="17" s="1"/>
  <c r="E121" i="17" s="1"/>
  <c r="T11" i="5"/>
  <c r="C124" i="17" s="1"/>
  <c r="P11" i="5"/>
  <c r="C114" i="17" s="1"/>
  <c r="E114" i="17" s="1"/>
  <c r="H14" i="5"/>
  <c r="C98" i="17" s="1"/>
  <c r="E98" i="17" s="1"/>
  <c r="L5" i="5"/>
  <c r="C104" i="17" s="1"/>
  <c r="E104" i="17" s="1"/>
  <c r="X29" i="5"/>
  <c r="C135" i="17" s="1"/>
  <c r="E135" i="17" s="1"/>
  <c r="P8" i="5"/>
  <c r="X5" i="5"/>
  <c r="C130" i="17" s="1"/>
  <c r="E130" i="17" s="1"/>
  <c r="P5" i="5"/>
  <c r="C112" i="17" s="1"/>
  <c r="E112" i="17" s="1"/>
  <c r="P20" i="5"/>
  <c r="C120" i="17" s="1"/>
  <c r="E120" i="17" s="1"/>
  <c r="BV215" i="2"/>
  <c r="D32" i="5" s="1"/>
  <c r="C94" i="17" s="1"/>
  <c r="E94" i="17" s="1"/>
  <c r="BT215" i="2"/>
  <c r="P14" i="25"/>
  <c r="C33" i="17" s="1"/>
  <c r="E33" i="17" s="1"/>
  <c r="T26" i="25"/>
  <c r="C45" i="17" s="1"/>
  <c r="E45" i="17" s="1"/>
  <c r="AN215" i="2"/>
  <c r="W148" i="17"/>
  <c r="W146" i="17"/>
  <c r="W149" i="17"/>
  <c r="W142" i="17"/>
  <c r="W140" i="17"/>
  <c r="W131" i="17"/>
  <c r="W153" i="17"/>
  <c r="W132" i="17"/>
  <c r="AL5" i="5"/>
  <c r="AN4" i="5" s="1"/>
  <c r="BQ215" i="2"/>
  <c r="U215" i="2"/>
  <c r="AO215" i="2"/>
  <c r="BI215" i="2"/>
  <c r="BP215" i="2"/>
  <c r="AT215" i="2"/>
  <c r="AM215" i="2"/>
  <c r="AL215" i="2"/>
  <c r="AH215" i="2"/>
  <c r="BX215" i="2"/>
  <c r="B11" i="5"/>
  <c r="O215" i="2"/>
  <c r="D11" i="5" s="1"/>
  <c r="C89" i="17" s="1"/>
  <c r="E89" i="17" s="1"/>
  <c r="R32" i="5"/>
  <c r="BZ215" i="2"/>
  <c r="J26" i="5"/>
  <c r="L26" i="5" s="1"/>
  <c r="AC215" i="2"/>
  <c r="L20" i="5"/>
  <c r="C107" i="17" s="1"/>
  <c r="E107" i="17" s="1"/>
  <c r="AH20" i="5"/>
  <c r="AJ19" i="5" s="1"/>
  <c r="BB215" i="2"/>
  <c r="X215" i="2"/>
  <c r="F26" i="5"/>
  <c r="AL20" i="5"/>
  <c r="AN19" i="5" s="1"/>
  <c r="BC215" i="2"/>
  <c r="B26" i="5"/>
  <c r="R215" i="2"/>
  <c r="D26" i="5" s="1"/>
  <c r="C93" i="17" s="1"/>
  <c r="E93" i="17" s="1"/>
  <c r="N14" i="5"/>
  <c r="P14" i="5" s="1"/>
  <c r="C119" i="17" s="1"/>
  <c r="E119" i="17" s="1"/>
  <c r="AK215" i="2"/>
  <c r="AI215" i="2"/>
  <c r="CB215" i="2"/>
  <c r="S215" i="2"/>
  <c r="D17" i="5" s="1"/>
  <c r="C91" i="17" s="1"/>
  <c r="E91" i="17" s="1"/>
  <c r="AL17" i="5"/>
  <c r="AN16" i="5" s="1"/>
  <c r="BU215" i="2"/>
  <c r="AL32" i="5"/>
  <c r="AN31" i="5" s="1"/>
  <c r="BN215" i="2"/>
  <c r="AL11" i="5"/>
  <c r="AN10" i="5" s="1"/>
  <c r="BJ215" i="2"/>
  <c r="F32" i="5"/>
  <c r="BW215" i="2"/>
  <c r="Z32" i="5"/>
  <c r="CC215" i="2"/>
  <c r="R14" i="25"/>
  <c r="AQ198" i="2"/>
  <c r="AL8" i="5"/>
  <c r="AN7" i="5" s="1"/>
  <c r="BR215" i="2"/>
  <c r="BO215" i="2"/>
  <c r="AL14" i="5"/>
  <c r="AN13" i="5" s="1"/>
  <c r="AH29" i="5"/>
  <c r="AJ28" i="5" s="1"/>
  <c r="BK215" i="2"/>
  <c r="BH215" i="2"/>
  <c r="AH8" i="5"/>
  <c r="AJ7" i="5" s="1"/>
  <c r="BL215" i="2"/>
  <c r="AL29" i="5"/>
  <c r="AN28" i="5" s="1"/>
  <c r="BF215" i="2"/>
  <c r="AH26" i="5"/>
  <c r="AJ25" i="5" s="1"/>
  <c r="AD32" i="5"/>
  <c r="CA215" i="2"/>
  <c r="AA198" i="2"/>
  <c r="J20" i="25"/>
  <c r="N29" i="25"/>
  <c r="AK198" i="2"/>
  <c r="V29" i="25"/>
  <c r="AU198" i="2"/>
  <c r="R5" i="5"/>
  <c r="AR215" i="2"/>
  <c r="AD5" i="5"/>
  <c r="BA215" i="2"/>
  <c r="AH32" i="5"/>
  <c r="AJ31" i="5" s="1"/>
  <c r="BM215" i="2"/>
  <c r="AL26" i="5"/>
  <c r="AN25" i="5" s="1"/>
  <c r="BG215" i="2"/>
  <c r="B14" i="5"/>
  <c r="P215" i="2"/>
  <c r="D14" i="5" s="1"/>
  <c r="C90" i="17" s="1"/>
  <c r="E90" i="17" s="1"/>
  <c r="R23" i="25"/>
  <c r="T23" i="25" s="1"/>
  <c r="C44" i="17" s="1"/>
  <c r="E44" i="17" s="1"/>
  <c r="AM198" i="2"/>
  <c r="AH23" i="25"/>
  <c r="BJ198" i="2"/>
  <c r="J29" i="5"/>
  <c r="AF215" i="2"/>
  <c r="AJ13" i="5"/>
  <c r="CG215" i="2"/>
  <c r="AJ16" i="5"/>
  <c r="AJ17" i="5" s="1"/>
  <c r="T215" i="2"/>
  <c r="N5" i="25"/>
  <c r="AJ198" i="2"/>
  <c r="V8" i="25"/>
  <c r="X8" i="25" s="1"/>
  <c r="C50" i="17" s="1"/>
  <c r="E50" i="17" s="1"/>
  <c r="AR198" i="2"/>
  <c r="Z29" i="25"/>
  <c r="AY198" i="2"/>
  <c r="AL11" i="25"/>
  <c r="BH198" i="2"/>
  <c r="U198" i="2"/>
  <c r="F29" i="25"/>
  <c r="Y198" i="2"/>
  <c r="F14" i="25"/>
  <c r="CC198" i="2"/>
  <c r="L17" i="25"/>
  <c r="C27" i="17" s="1"/>
  <c r="E27" i="17" s="1"/>
  <c r="CB198" i="2"/>
  <c r="Z32" i="25"/>
  <c r="AH8" i="25"/>
  <c r="BD198" i="2"/>
  <c r="BB198" i="2"/>
  <c r="AH20" i="25"/>
  <c r="F20" i="25"/>
  <c r="X198" i="2"/>
  <c r="F8" i="25"/>
  <c r="Z198" i="2"/>
  <c r="Z14" i="25"/>
  <c r="AX198" i="2"/>
  <c r="J8" i="25"/>
  <c r="AB198" i="2"/>
  <c r="AH14" i="25"/>
  <c r="BF198" i="2"/>
  <c r="V198" i="2"/>
  <c r="W198" i="2"/>
  <c r="H23" i="25" s="1"/>
  <c r="AJ10" i="5"/>
  <c r="F11" i="5"/>
  <c r="V215" i="2"/>
  <c r="J8" i="5"/>
  <c r="AA215" i="2"/>
  <c r="AG215" i="2"/>
  <c r="AL23" i="5"/>
  <c r="AN22" i="5" s="1"/>
  <c r="BE215" i="2"/>
  <c r="T14" i="5"/>
  <c r="C125" i="17" s="1"/>
  <c r="E125" i="17" s="1"/>
  <c r="F23" i="5"/>
  <c r="H23" i="5" s="1"/>
  <c r="Y215" i="2"/>
  <c r="AJ4" i="5"/>
  <c r="N32" i="5"/>
  <c r="BY215" i="2"/>
  <c r="AP215" i="2"/>
  <c r="R26" i="5"/>
  <c r="N8" i="25"/>
  <c r="T8" i="25" s="1"/>
  <c r="C41" i="17" s="1"/>
  <c r="E41" i="17" s="1"/>
  <c r="AH198" i="2"/>
  <c r="AF17" i="25"/>
  <c r="CE198" i="2"/>
  <c r="AL14" i="25"/>
  <c r="BI198" i="2"/>
  <c r="AS215" i="2"/>
  <c r="V26" i="5"/>
  <c r="X26" i="5" s="1"/>
  <c r="J5" i="25"/>
  <c r="L5" i="25" s="1"/>
  <c r="AE198" i="2"/>
  <c r="V14" i="25"/>
  <c r="AT198" i="2"/>
  <c r="AZ198" i="2"/>
  <c r="AH11" i="25"/>
  <c r="V23" i="5"/>
  <c r="X23" i="5" s="1"/>
  <c r="CE215" i="2"/>
  <c r="B5" i="5"/>
  <c r="H5" i="5" s="1"/>
  <c r="C95" i="17" s="1"/>
  <c r="E95" i="17" s="1"/>
  <c r="D5" i="5"/>
  <c r="C87" i="17" s="1"/>
  <c r="E87" i="17" s="1"/>
  <c r="R5" i="25"/>
  <c r="X5" i="25" s="1"/>
  <c r="C60" i="17" s="1"/>
  <c r="E60" i="17" s="1"/>
  <c r="AN198" i="2"/>
  <c r="AW198" i="2"/>
  <c r="Z5" i="25"/>
  <c r="AB5" i="25" s="1"/>
  <c r="C63" i="17" s="1"/>
  <c r="E63" i="17" s="1"/>
  <c r="AD26" i="5"/>
  <c r="AF26" i="5" s="1"/>
  <c r="C144" i="17" s="1"/>
  <c r="E144" i="17" s="1"/>
  <c r="AX215" i="2"/>
  <c r="J23" i="25"/>
  <c r="P23" i="25" s="1"/>
  <c r="C36" i="17" s="1"/>
  <c r="E36" i="17" s="1"/>
  <c r="AC198" i="2"/>
  <c r="L23" i="25" s="1"/>
  <c r="R20" i="25"/>
  <c r="AO198" i="2"/>
  <c r="AH29" i="25"/>
  <c r="BK198" i="2"/>
  <c r="J17" i="5"/>
  <c r="Z215" i="2"/>
  <c r="X20" i="5"/>
  <c r="C131" i="17" s="1"/>
  <c r="E131" i="17" s="1"/>
  <c r="AF20" i="5"/>
  <c r="C141" i="17" s="1"/>
  <c r="E141" i="17" s="1"/>
  <c r="L23" i="5"/>
  <c r="C108" i="17" s="1"/>
  <c r="E108" i="17" s="1"/>
  <c r="C113" i="17"/>
  <c r="E113" i="17" s="1"/>
  <c r="H20" i="5"/>
  <c r="C100" i="17" s="1"/>
  <c r="E100" i="17" s="1"/>
  <c r="T20" i="5"/>
  <c r="C127" i="17" s="1"/>
  <c r="E127" i="17" s="1"/>
  <c r="AB20" i="5"/>
  <c r="C136" i="17" s="1"/>
  <c r="E136" i="17" s="1"/>
  <c r="AJ22" i="5"/>
  <c r="H8" i="5"/>
  <c r="C96" i="17" s="1"/>
  <c r="E96" i="17" s="1"/>
  <c r="T198" i="2"/>
  <c r="H17" i="25" s="1"/>
  <c r="C68" i="17" s="1"/>
  <c r="E68" i="17" s="1"/>
  <c r="S198" i="2"/>
  <c r="D32" i="25" s="1"/>
  <c r="C10" i="17" s="1"/>
  <c r="E10" i="17" s="1"/>
  <c r="B32" i="25"/>
  <c r="R198" i="2"/>
  <c r="D5" i="25" s="1"/>
  <c r="C2" i="17" s="1"/>
  <c r="E2" i="17" s="1"/>
  <c r="B5" i="25"/>
  <c r="H5" i="25" s="1"/>
  <c r="Q198" i="2"/>
  <c r="D8" i="25" s="1"/>
  <c r="B8" i="25"/>
  <c r="P198" i="2"/>
  <c r="D14" i="25" s="1"/>
  <c r="C5" i="17" s="1"/>
  <c r="E5" i="17" s="1"/>
  <c r="B14" i="25"/>
  <c r="B11" i="25"/>
  <c r="O198" i="2"/>
  <c r="D11" i="25" s="1"/>
  <c r="B26" i="25"/>
  <c r="N198" i="2"/>
  <c r="D26" i="25" s="1"/>
  <c r="B20" i="25"/>
  <c r="D20" i="25"/>
  <c r="W147" i="17"/>
  <c r="C4" i="17" l="1"/>
  <c r="E4" i="17" s="1"/>
  <c r="C9" i="17"/>
  <c r="E9" i="17" s="1"/>
  <c r="X29" i="25"/>
  <c r="C62" i="17" s="1"/>
  <c r="E62" i="17" s="1"/>
  <c r="T5" i="25"/>
  <c r="C59" i="17" s="1"/>
  <c r="E59" i="17" s="1"/>
  <c r="C20" i="17"/>
  <c r="E20" i="17" s="1"/>
  <c r="C24" i="17"/>
  <c r="E24" i="17" s="1"/>
  <c r="C12" i="17"/>
  <c r="E12" i="17" s="1"/>
  <c r="P29" i="25"/>
  <c r="C38" i="17" s="1"/>
  <c r="E38" i="17" s="1"/>
  <c r="L14" i="25"/>
  <c r="C26" i="17" s="1"/>
  <c r="E26" i="17" s="1"/>
  <c r="L32" i="25"/>
  <c r="C30" i="17" s="1"/>
  <c r="E30" i="17" s="1"/>
  <c r="T20" i="25"/>
  <c r="C43" i="17" s="1"/>
  <c r="E43" i="17" s="1"/>
  <c r="AB29" i="25"/>
  <c r="X22" i="5"/>
  <c r="AF32" i="5"/>
  <c r="C145" i="17" s="1"/>
  <c r="E145" i="17" s="1"/>
  <c r="C126" i="17"/>
  <c r="E126" i="17" s="1"/>
  <c r="H11" i="5"/>
  <c r="C97" i="17" s="1"/>
  <c r="E97" i="17" s="1"/>
  <c r="C6" i="17"/>
  <c r="E6" i="17" s="1"/>
  <c r="C3" i="17"/>
  <c r="E3" i="17" s="1"/>
  <c r="AF23" i="5"/>
  <c r="C142" i="17" s="1"/>
  <c r="E142" i="17" s="1"/>
  <c r="AJ8" i="5"/>
  <c r="C163" i="17" s="1"/>
  <c r="E163" i="17" s="1"/>
  <c r="C132" i="17"/>
  <c r="E132" i="17" s="1"/>
  <c r="AN26" i="5"/>
  <c r="C156" i="17" s="1"/>
  <c r="E156" i="17" s="1"/>
  <c r="AN17" i="5"/>
  <c r="C165" i="17" s="1"/>
  <c r="E165" i="17" s="1"/>
  <c r="AN8" i="5"/>
  <c r="C149" i="17" s="1"/>
  <c r="E149" i="17" s="1"/>
  <c r="P32" i="5"/>
  <c r="C122" i="17" s="1"/>
  <c r="E122" i="17" s="1"/>
  <c r="C109" i="17"/>
  <c r="E109" i="17" s="1"/>
  <c r="AJ29" i="5"/>
  <c r="C158" i="17" s="1"/>
  <c r="E158" i="17" s="1"/>
  <c r="AJ20" i="5"/>
  <c r="C151" i="17" s="1"/>
  <c r="E151" i="17" s="1"/>
  <c r="AJ11" i="5"/>
  <c r="C148" i="17" s="1"/>
  <c r="E148" i="17" s="1"/>
  <c r="AN29" i="5"/>
  <c r="C159" i="17" s="1"/>
  <c r="E159" i="17" s="1"/>
  <c r="AN20" i="5"/>
  <c r="C152" i="17" s="1"/>
  <c r="E152" i="17" s="1"/>
  <c r="T26" i="5"/>
  <c r="C128" i="17" s="1"/>
  <c r="E128" i="17" s="1"/>
  <c r="C134" i="17"/>
  <c r="E134" i="17" s="1"/>
  <c r="C164" i="17"/>
  <c r="E164" i="17" s="1"/>
  <c r="AN11" i="5"/>
  <c r="C157" i="17" s="1"/>
  <c r="E157" i="17" s="1"/>
  <c r="AJ32" i="5"/>
  <c r="C160" i="17" s="1"/>
  <c r="E160" i="17" s="1"/>
  <c r="AJ23" i="5"/>
  <c r="C153" i="17" s="1"/>
  <c r="E153" i="17" s="1"/>
  <c r="AJ14" i="5"/>
  <c r="C150" i="17" s="1"/>
  <c r="E150" i="17" s="1"/>
  <c r="AN32" i="5"/>
  <c r="C161" i="17" s="1"/>
  <c r="E161" i="17" s="1"/>
  <c r="T32" i="5"/>
  <c r="C129" i="17" s="1"/>
  <c r="E129" i="17" s="1"/>
  <c r="T5" i="5"/>
  <c r="C123" i="17" s="1"/>
  <c r="E123" i="17" s="1"/>
  <c r="C101" i="17"/>
  <c r="E101" i="17" s="1"/>
  <c r="AJ5" i="5"/>
  <c r="C146" i="17" s="1"/>
  <c r="E146" i="17" s="1"/>
  <c r="AN23" i="5"/>
  <c r="C154" i="17" s="1"/>
  <c r="E154" i="17" s="1"/>
  <c r="AN14" i="5"/>
  <c r="C162" i="17" s="1"/>
  <c r="E162" i="17" s="1"/>
  <c r="AN5" i="5"/>
  <c r="C147" i="17" s="1"/>
  <c r="E147" i="17" s="1"/>
  <c r="AJ26" i="5"/>
  <c r="C155" i="17" s="1"/>
  <c r="E155" i="17" s="1"/>
  <c r="L29" i="5"/>
  <c r="C110" i="17" s="1"/>
  <c r="E110" i="17" s="1"/>
  <c r="L32" i="5"/>
  <c r="C111" i="17" s="1"/>
  <c r="E111" i="17" s="1"/>
  <c r="AF5" i="5"/>
  <c r="C140" i="17" s="1"/>
  <c r="E140" i="17" s="1"/>
  <c r="L8" i="5"/>
  <c r="C105" i="17" s="1"/>
  <c r="E105" i="17" s="1"/>
  <c r="H26" i="5"/>
  <c r="C102" i="17" s="1"/>
  <c r="E102" i="17" s="1"/>
  <c r="AB14" i="25"/>
  <c r="H20" i="25"/>
  <c r="C17" i="17" s="1"/>
  <c r="E17" i="17" s="1"/>
  <c r="P5" i="25"/>
  <c r="C31" i="17" s="1"/>
  <c r="E31" i="17" s="1"/>
  <c r="X14" i="25"/>
  <c r="C53" i="17" s="1"/>
  <c r="E53" i="17" s="1"/>
  <c r="P8" i="25"/>
  <c r="C46" i="17" s="1"/>
  <c r="E46" i="17" s="1"/>
  <c r="L8" i="25"/>
  <c r="C25" i="17" s="1"/>
  <c r="E25" i="17" s="1"/>
  <c r="E124" i="17"/>
  <c r="C29" i="17"/>
  <c r="E29" i="17" s="1"/>
  <c r="T14" i="25"/>
  <c r="C42" i="17" s="1"/>
  <c r="E42" i="17" s="1"/>
  <c r="L20" i="25"/>
  <c r="H8" i="25"/>
  <c r="C66" i="17" s="1"/>
  <c r="E66" i="17" s="1"/>
  <c r="H29" i="25"/>
  <c r="C23" i="17" s="1"/>
  <c r="E23" i="17" s="1"/>
  <c r="H14" i="25"/>
  <c r="C14" i="17" s="1"/>
  <c r="E14" i="17" s="1"/>
  <c r="H32" i="5"/>
  <c r="C103" i="17" s="1"/>
  <c r="E103" i="17" s="1"/>
  <c r="L17" i="5"/>
  <c r="C106" i="17" s="1"/>
  <c r="E106" i="17" s="1"/>
  <c r="C28" i="17" l="1"/>
  <c r="E28" i="17" s="1"/>
  <c r="AH34" i="25"/>
</calcChain>
</file>

<file path=xl/sharedStrings.xml><?xml version="1.0" encoding="utf-8"?>
<sst xmlns="http://schemas.openxmlformats.org/spreadsheetml/2006/main" count="6384" uniqueCount="1710">
  <si>
    <t>roberto</t>
  </si>
  <si>
    <t>omarV</t>
  </si>
  <si>
    <t>miguel</t>
  </si>
  <si>
    <t>cuco</t>
    <phoneticPr fontId="31" type="noConversion"/>
  </si>
  <si>
    <t>arturo</t>
    <phoneticPr fontId="31" type="noConversion"/>
  </si>
  <si>
    <t>hugo</t>
    <phoneticPr fontId="31" type="noConversion"/>
  </si>
  <si>
    <t>susana</t>
  </si>
  <si>
    <t>LDDG0433</t>
  </si>
  <si>
    <t>Desarrollo Humano en un Mundo Globalizado</t>
  </si>
  <si>
    <t>LYRU0405</t>
  </si>
  <si>
    <t>Interacción Humano-Máquina</t>
  </si>
  <si>
    <t>LIIS0405</t>
  </si>
  <si>
    <t>Crisis Civilizatoria y Futuro Humano</t>
  </si>
  <si>
    <t>LYRU0406</t>
  </si>
  <si>
    <t>Base de Datos</t>
  </si>
  <si>
    <t>LIIS0406</t>
  </si>
  <si>
    <t>Lengua Extranjera</t>
  </si>
  <si>
    <t>LCID0401</t>
  </si>
  <si>
    <t>Calidad en el Software</t>
  </si>
  <si>
    <t>cómputo</t>
    <phoneticPr fontId="31" type="noConversion"/>
  </si>
  <si>
    <t>prof</t>
  </si>
  <si>
    <t>num</t>
  </si>
  <si>
    <t>Profesor por designar</t>
  </si>
  <si>
    <t>luis</t>
  </si>
  <si>
    <t>sofía</t>
  </si>
  <si>
    <t>Imágenes Digitales I</t>
  </si>
  <si>
    <t>LDDI0402</t>
  </si>
  <si>
    <t>Objetos de Interacción I</t>
  </si>
  <si>
    <t>LDDI0403</t>
  </si>
  <si>
    <t>Comunicación y Nuevas Tecnologías</t>
  </si>
  <si>
    <t>LDDI0404</t>
  </si>
  <si>
    <t>Imágenes Digitales II</t>
  </si>
  <si>
    <t>LDDI0405</t>
  </si>
  <si>
    <t>Estructuras de Interacción II</t>
  </si>
  <si>
    <t>LDDI0411</t>
  </si>
  <si>
    <t>Proyecto Interactivo Integral II</t>
  </si>
  <si>
    <t>LDDI0412</t>
  </si>
  <si>
    <t>LDDG0435</t>
  </si>
  <si>
    <t>Diseño y Sustentabilidad</t>
  </si>
  <si>
    <t>LDDG0438</t>
  </si>
  <si>
    <t>Pensamiento Estratégico</t>
  </si>
  <si>
    <t>LDDG0447</t>
  </si>
  <si>
    <t>Servicio Social</t>
  </si>
  <si>
    <t>LSSS0401</t>
  </si>
  <si>
    <t>El Hombre y su Relación con el Diseño</t>
  </si>
  <si>
    <t>LYRU0407</t>
  </si>
  <si>
    <t>Guionismo</t>
  </si>
  <si>
    <t>LHCM0418</t>
  </si>
  <si>
    <t>Lenguaje del Sonido</t>
  </si>
  <si>
    <t>LHCM0420</t>
  </si>
  <si>
    <t>Lenguaje del Video</t>
  </si>
  <si>
    <t>LHCM0423</t>
  </si>
  <si>
    <t>Comercio Electrónico y Nuevas Tecnologías</t>
  </si>
  <si>
    <t>LAMK0422</t>
  </si>
  <si>
    <t>Innovación Tecnológica en la Educación</t>
  </si>
  <si>
    <t>LEED0415</t>
  </si>
  <si>
    <t>Comunicación y Diseño de Recursos Educativos</t>
  </si>
  <si>
    <t>LEED0420</t>
  </si>
  <si>
    <t>Psicología Educativa</t>
  </si>
  <si>
    <t>LEPS0411</t>
  </si>
  <si>
    <t>Derecho Informático</t>
  </si>
  <si>
    <t>LHDE0416</t>
  </si>
  <si>
    <t>Introducción al Paradigma Computacional</t>
  </si>
  <si>
    <t>LICB0429</t>
  </si>
  <si>
    <t>Programación Orientada a Objetos</t>
  </si>
  <si>
    <t>LIIS0403</t>
  </si>
  <si>
    <t>Modelado de Software</t>
  </si>
  <si>
    <t>LIIS0404</t>
  </si>
  <si>
    <t>cómputo</t>
  </si>
  <si>
    <t>Fundamentos de Administración</t>
  </si>
  <si>
    <t>LAAD0405</t>
  </si>
  <si>
    <t>Arquitectura de Papel</t>
  </si>
  <si>
    <t>LDDG0453</t>
  </si>
  <si>
    <t>Mercadotecnia Digital</t>
  </si>
  <si>
    <t>LDDG0455</t>
  </si>
  <si>
    <t>Introducción al Pensamiento Universitario</t>
  </si>
  <si>
    <t>LYRU0401</t>
  </si>
  <si>
    <t>Infografía</t>
  </si>
  <si>
    <t>LDDG0456</t>
  </si>
  <si>
    <t>Humanización en Convivencia</t>
  </si>
  <si>
    <t>LYRU0403</t>
  </si>
  <si>
    <t>Lenguaje Cinematográfico</t>
  </si>
  <si>
    <t>LHCM0425</t>
  </si>
  <si>
    <t>Cultura Dominante y Construcción de Alternativas</t>
  </si>
  <si>
    <t>LYRU0404</t>
  </si>
  <si>
    <t>Diseño de Hipermedia</t>
  </si>
  <si>
    <t>LIIS0407</t>
  </si>
  <si>
    <t>Fundamentos de Mercadotecnia</t>
  </si>
  <si>
    <t>LAMK0406</t>
  </si>
  <si>
    <t>Ingeniería Web</t>
  </si>
  <si>
    <t>LIIS0408</t>
  </si>
  <si>
    <t>Teoría e Historia del Diseño I</t>
  </si>
  <si>
    <t>LDDG0401</t>
  </si>
  <si>
    <t>daniel</t>
  </si>
  <si>
    <t>Animación 3D</t>
  </si>
  <si>
    <t>LDDI0414</t>
  </si>
  <si>
    <t>Área Mayor</t>
    <phoneticPr fontId="8" type="noConversion"/>
  </si>
  <si>
    <t>Proyectos I</t>
  </si>
  <si>
    <t>LDDG0405</t>
  </si>
  <si>
    <t>Postproducción</t>
  </si>
  <si>
    <t>LDDI0415</t>
  </si>
  <si>
    <t>Persona y Profesión I</t>
  </si>
  <si>
    <t>LDDG0406</t>
  </si>
  <si>
    <t>Gestión e Innovación Tecnológica</t>
  </si>
  <si>
    <t>LIIS0409</t>
  </si>
  <si>
    <t>Teoría e Historia del Diseño II</t>
  </si>
  <si>
    <t>LDDG0407</t>
  </si>
  <si>
    <t>Taller de Expresión II</t>
  </si>
  <si>
    <t>LDDG0408</t>
  </si>
  <si>
    <t>Laboratorio de Pensamiento Abstracto</t>
  </si>
  <si>
    <t>LDDG0409</t>
  </si>
  <si>
    <t>Proyectos II</t>
  </si>
  <si>
    <t>LDDG0410</t>
  </si>
  <si>
    <t>Persona y Profesión II</t>
  </si>
  <si>
    <t>LDDG0411</t>
  </si>
  <si>
    <t>Síntesis y Evaluación I</t>
  </si>
  <si>
    <t>LDDG0412</t>
  </si>
  <si>
    <t>Síntesis y Representación</t>
  </si>
  <si>
    <t>LDDG0413</t>
  </si>
  <si>
    <t>Taller de Expresión en Figura Humana</t>
  </si>
  <si>
    <t>LDDG0416</t>
  </si>
  <si>
    <t>Cultura y Diseño</t>
  </si>
  <si>
    <t>LDDG0426</t>
  </si>
  <si>
    <t>Esquemática</t>
  </si>
  <si>
    <t>LDDG0434</t>
  </si>
  <si>
    <t>Laboratorio de Tiempo, Espacio y Movimiento</t>
  </si>
  <si>
    <t>Objetos de Interacción II</t>
  </si>
  <si>
    <t>LDDI0406</t>
  </si>
  <si>
    <t>Diseño de Interacción I</t>
  </si>
  <si>
    <t>LDDI0407</t>
  </si>
  <si>
    <t>Diseño de Interacción II</t>
  </si>
  <si>
    <t>LDDI0408</t>
  </si>
  <si>
    <t>Proyecto Interactivo Integral I</t>
  </si>
  <si>
    <t>LDDI0409</t>
  </si>
  <si>
    <t>Estructuras de Interacción I</t>
  </si>
  <si>
    <t>LDDI0410</t>
  </si>
  <si>
    <t>sigla</t>
  </si>
  <si>
    <t>espacio</t>
  </si>
  <si>
    <t>crd</t>
  </si>
  <si>
    <t>Desarrollo de Estrategias de Aprendizaje I</t>
  </si>
  <si>
    <t>DEC361</t>
  </si>
  <si>
    <t>salón</t>
  </si>
  <si>
    <t>x</t>
  </si>
  <si>
    <t>Gestión Empresarial</t>
  </si>
  <si>
    <t>LAAD0401</t>
  </si>
  <si>
    <t>op</t>
  </si>
  <si>
    <t>Desarrollo de Estrategias de Aprendizaje II</t>
  </si>
  <si>
    <t>DEC362</t>
  </si>
  <si>
    <t>Comportamiento Humano en las Organizaciones</t>
  </si>
  <si>
    <t>LARI0403</t>
  </si>
  <si>
    <t>Nivelación Matemáticas A</t>
  </si>
  <si>
    <t>SIN</t>
  </si>
  <si>
    <t>Fotografía</t>
  </si>
  <si>
    <t>LDDG0423</t>
  </si>
  <si>
    <t>Seminario de Servicio Social</t>
  </si>
  <si>
    <t>Técnicas Experimentales</t>
  </si>
  <si>
    <t>LDDG0449</t>
  </si>
  <si>
    <t>taller</t>
  </si>
  <si>
    <t>Ilustración Digital</t>
  </si>
  <si>
    <t>LDDG0452</t>
  </si>
  <si>
    <t>alumnos inscritos</t>
  </si>
  <si>
    <t>Estadística</t>
  </si>
  <si>
    <t>NA</t>
  </si>
  <si>
    <t>X</t>
  </si>
  <si>
    <t>cta</t>
  </si>
  <si>
    <t>d</t>
  </si>
  <si>
    <t>nombre</t>
  </si>
  <si>
    <t>crds</t>
  </si>
  <si>
    <t>prom</t>
  </si>
  <si>
    <t>8°</t>
  </si>
  <si>
    <t>7°</t>
  </si>
  <si>
    <t>6°</t>
  </si>
  <si>
    <t>5°</t>
  </si>
  <si>
    <t>4°</t>
  </si>
  <si>
    <t>3°</t>
  </si>
  <si>
    <t>2°</t>
  </si>
  <si>
    <t>1°</t>
  </si>
  <si>
    <t>INSC</t>
  </si>
  <si>
    <t>Administración de Proyectos de Software</t>
  </si>
  <si>
    <t>LIIS0429</t>
  </si>
  <si>
    <t>Taller de Expresión I</t>
  </si>
  <si>
    <t>LDDG0402</t>
  </si>
  <si>
    <t>Modelos Cibernéticos</t>
  </si>
  <si>
    <t>LIIM0401</t>
  </si>
  <si>
    <t>Pensamiento Abstracto</t>
  </si>
  <si>
    <t>LDDG0403</t>
  </si>
  <si>
    <t>Modelado 3D</t>
  </si>
  <si>
    <t>LDDI0413</t>
  </si>
  <si>
    <t>Creática</t>
  </si>
  <si>
    <t>LDDG0404</t>
  </si>
  <si>
    <t>AC</t>
  </si>
  <si>
    <t>BA</t>
  </si>
  <si>
    <t>nem</t>
  </si>
  <si>
    <t>clave</t>
  </si>
  <si>
    <t>materia</t>
  </si>
  <si>
    <t>cupo</t>
  </si>
  <si>
    <t>Comunicación Global</t>
  </si>
  <si>
    <t>LHCM0437</t>
  </si>
  <si>
    <t>adm</t>
  </si>
  <si>
    <t>web</t>
  </si>
  <si>
    <t>m3d</t>
  </si>
  <si>
    <t>a3d</t>
  </si>
  <si>
    <t>sem</t>
  </si>
  <si>
    <t>Área Básica</t>
  </si>
  <si>
    <t>Área Mayor</t>
  </si>
  <si>
    <t>Área Menor</t>
  </si>
  <si>
    <t>ARU</t>
  </si>
  <si>
    <t>SS</t>
  </si>
  <si>
    <t>SSO</t>
  </si>
  <si>
    <t>ASE</t>
  </si>
  <si>
    <t>DEA</t>
  </si>
  <si>
    <t>insc</t>
  </si>
  <si>
    <t>pry1</t>
  </si>
  <si>
    <t>pry2</t>
  </si>
  <si>
    <t>s&amp;r</t>
  </si>
  <si>
    <t>CO</t>
  </si>
  <si>
    <t>Área Básica</t>
    <phoneticPr fontId="8" type="noConversion"/>
  </si>
  <si>
    <t>Área Menor</t>
    <phoneticPr fontId="8" type="noConversion"/>
  </si>
  <si>
    <t>Optativas</t>
    <phoneticPr fontId="8" type="noConversion"/>
  </si>
  <si>
    <t>mat</t>
    <phoneticPr fontId="8" type="noConversion"/>
  </si>
  <si>
    <t>AC</t>
    <phoneticPr fontId="8" type="noConversion"/>
  </si>
  <si>
    <t xml:space="preserve"> Alumnos</t>
  </si>
  <si>
    <t>plan</t>
  </si>
  <si>
    <t>abre</t>
  </si>
  <si>
    <t>DX</t>
  </si>
  <si>
    <t>Diseño de Interacción</t>
  </si>
  <si>
    <t>tipo</t>
  </si>
  <si>
    <t>hs/s</t>
  </si>
  <si>
    <t>horario</t>
  </si>
  <si>
    <t>profesor</t>
  </si>
  <si>
    <t>notas</t>
  </si>
  <si>
    <t>DG</t>
  </si>
  <si>
    <t>Diseño Gráfico</t>
  </si>
  <si>
    <t>IS</t>
  </si>
  <si>
    <t>Ingeniería en Sistemas</t>
  </si>
  <si>
    <t>CB</t>
  </si>
  <si>
    <t>Ciencias Básicas</t>
  </si>
  <si>
    <t>IM</t>
  </si>
  <si>
    <t>Comunicación</t>
  </si>
  <si>
    <t>ED</t>
  </si>
  <si>
    <t>Educación</t>
  </si>
  <si>
    <t>PS</t>
  </si>
  <si>
    <t>Psicología</t>
  </si>
  <si>
    <t>DE</t>
  </si>
  <si>
    <t>Derecho</t>
  </si>
  <si>
    <t>AD</t>
  </si>
  <si>
    <t>MK</t>
  </si>
  <si>
    <t>Mercadotecnia</t>
  </si>
  <si>
    <t>RU</t>
  </si>
  <si>
    <t>Reflexión Universitaria</t>
  </si>
  <si>
    <t>chang</t>
  </si>
  <si>
    <t>Alumnos/Área Mayor</t>
  </si>
  <si>
    <t>mat</t>
  </si>
  <si>
    <t>yessica</t>
  </si>
  <si>
    <t>coor</t>
  </si>
  <si>
    <t>RI</t>
  </si>
  <si>
    <t>ID</t>
  </si>
  <si>
    <t>EA</t>
  </si>
  <si>
    <t>áreas/coordinaciones</t>
  </si>
  <si>
    <t>Estrategias de Aprendizaje</t>
  </si>
  <si>
    <t>Administración de Empresas</t>
  </si>
  <si>
    <t>Relaciones Industriales</t>
  </si>
  <si>
    <t>Idiomas</t>
  </si>
  <si>
    <t>Ingeniería Mecatrónica</t>
  </si>
  <si>
    <t>map</t>
  </si>
  <si>
    <t>gpo</t>
  </si>
  <si>
    <t>Fundamentos de Programación Web</t>
  </si>
  <si>
    <t>EDDS0401</t>
  </si>
  <si>
    <t>Introducción al Diseño de Interacción</t>
  </si>
  <si>
    <t>EDDS0402</t>
  </si>
  <si>
    <t>idx</t>
  </si>
  <si>
    <t>Imágenes 3D</t>
  </si>
  <si>
    <t>EDDS0403</t>
  </si>
  <si>
    <t>EDDS0404</t>
  </si>
  <si>
    <t>i3d</t>
  </si>
  <si>
    <t>wb1</t>
  </si>
  <si>
    <t>Métodos y Procesos de Diseño</t>
  </si>
  <si>
    <t>mpd</t>
  </si>
  <si>
    <t>EDDS0405</t>
  </si>
  <si>
    <t>EDDS0406</t>
  </si>
  <si>
    <t>EDDS0407</t>
  </si>
  <si>
    <t>Web Dinámico</t>
  </si>
  <si>
    <t>wb2</t>
  </si>
  <si>
    <t>Animación Web</t>
  </si>
  <si>
    <t>awb</t>
  </si>
  <si>
    <t>edv</t>
  </si>
  <si>
    <t>Edición de Video</t>
  </si>
  <si>
    <t>Mercadotecnia para Negocios Globales</t>
  </si>
  <si>
    <t>MADY0429</t>
  </si>
  <si>
    <t>mkn</t>
  </si>
  <si>
    <t>Web y Base de Datos</t>
  </si>
  <si>
    <t>wbd</t>
  </si>
  <si>
    <t>EDDS0408</t>
  </si>
  <si>
    <t>Diseño de Aplicaciones Interactivas</t>
  </si>
  <si>
    <t>EDDS0409</t>
  </si>
  <si>
    <t>gmo</t>
  </si>
  <si>
    <t>Gráficos en Movimiento</t>
  </si>
  <si>
    <t>EDDS0410</t>
  </si>
  <si>
    <t>Proyectos de Inversión y de Negocios I</t>
  </si>
  <si>
    <t>MADY0415</t>
  </si>
  <si>
    <t>pin</t>
  </si>
  <si>
    <t>EDID: 9320</t>
  </si>
  <si>
    <t>Dibujo Vectorizado Bidimensional</t>
  </si>
  <si>
    <t>PDD500</t>
  </si>
  <si>
    <t>Tratamiento Digital de Imágenes</t>
  </si>
  <si>
    <t>PDD501</t>
  </si>
  <si>
    <t>Animación Bidimensional</t>
  </si>
  <si>
    <t>a2d</t>
  </si>
  <si>
    <t>PDD502</t>
  </si>
  <si>
    <t>Taller de Proyectos I</t>
  </si>
  <si>
    <t>PDD503</t>
  </si>
  <si>
    <t>Dibujo Vectorizado Tridimensional</t>
  </si>
  <si>
    <t>PDD504</t>
  </si>
  <si>
    <t>Medios Digitales</t>
  </si>
  <si>
    <t>PDD505</t>
  </si>
  <si>
    <t>Diseño de Interactivos de Software</t>
  </si>
  <si>
    <t>PDD508</t>
  </si>
  <si>
    <t>Animación Tridimensional</t>
  </si>
  <si>
    <t>PDD506</t>
  </si>
  <si>
    <t>Ambientes de Realidad Virtual</t>
  </si>
  <si>
    <t>PDD510</t>
  </si>
  <si>
    <t>Taller de Proyectos II</t>
  </si>
  <si>
    <t>PDD507</t>
  </si>
  <si>
    <t>Diseño de Sitios para Internet</t>
  </si>
  <si>
    <t>PDD509</t>
  </si>
  <si>
    <t>Taller de Proyectos III</t>
  </si>
  <si>
    <t>PDD511</t>
  </si>
  <si>
    <t>a2D</t>
  </si>
  <si>
    <t>a3D</t>
  </si>
  <si>
    <t>dai</t>
  </si>
  <si>
    <t>MA</t>
  </si>
  <si>
    <t>Maestrías en Administración</t>
  </si>
  <si>
    <t>jorge</t>
  </si>
  <si>
    <t>turiján</t>
  </si>
  <si>
    <t>edgar</t>
  </si>
  <si>
    <t>Diseño de Interacción y Animación</t>
  </si>
  <si>
    <t>hs_d</t>
  </si>
  <si>
    <t>hs_i</t>
  </si>
  <si>
    <t>LDDD1201</t>
  </si>
  <si>
    <t>Teoría del Diseño</t>
  </si>
  <si>
    <t>Diseño Industrial</t>
  </si>
  <si>
    <t>DI</t>
  </si>
  <si>
    <t>dib1</t>
  </si>
  <si>
    <t>LDDG1203</t>
  </si>
  <si>
    <t>Dibujo I</t>
  </si>
  <si>
    <t>pan</t>
  </si>
  <si>
    <t>LDDI1223</t>
  </si>
  <si>
    <t>Principios de Animación</t>
  </si>
  <si>
    <t>LDDI1227</t>
  </si>
  <si>
    <t>Proyecto Interactivo I</t>
  </si>
  <si>
    <t>md1</t>
  </si>
  <si>
    <t>LDDI1202</t>
  </si>
  <si>
    <t>Medios Digitales I</t>
  </si>
  <si>
    <t>dia</t>
  </si>
  <si>
    <t>LDDI1217</t>
  </si>
  <si>
    <t>lea</t>
  </si>
  <si>
    <t>LHLF1201</t>
  </si>
  <si>
    <t>Lectura y Expresión Académica</t>
  </si>
  <si>
    <t>Literatura y Filosofía</t>
  </si>
  <si>
    <t>LF</t>
  </si>
  <si>
    <t>han</t>
  </si>
  <si>
    <t>LDDI1216</t>
  </si>
  <si>
    <t>Historia de la Animación</t>
  </si>
  <si>
    <t>dib2</t>
  </si>
  <si>
    <t>LDDG1204</t>
  </si>
  <si>
    <t>Dibujo II</t>
  </si>
  <si>
    <t>LDDI1228</t>
  </si>
  <si>
    <t>Proyecto Interactivo II</t>
  </si>
  <si>
    <t>md2</t>
  </si>
  <si>
    <t>LDDI1219</t>
  </si>
  <si>
    <t>Medios Digitales II</t>
  </si>
  <si>
    <t>lim</t>
  </si>
  <si>
    <t>LDDI1218</t>
  </si>
  <si>
    <t>Laboratorio Imaginario</t>
  </si>
  <si>
    <t>invs</t>
  </si>
  <si>
    <t>LSCP1205</t>
  </si>
  <si>
    <t>Investigación Social</t>
  </si>
  <si>
    <t>Ciencias Políticas</t>
  </si>
  <si>
    <t>CP</t>
  </si>
  <si>
    <t>ret</t>
  </si>
  <si>
    <t>LDDG1207</t>
  </si>
  <si>
    <t>Retórica de la Imagen</t>
  </si>
  <si>
    <t>dib3</t>
  </si>
  <si>
    <t>LDDG1205</t>
  </si>
  <si>
    <t>Dibujo III</t>
  </si>
  <si>
    <t>LDDI1229</t>
  </si>
  <si>
    <t>Proyecto Interactivo III</t>
  </si>
  <si>
    <t>pin1</t>
  </si>
  <si>
    <t>LDDI1225</t>
  </si>
  <si>
    <t>Proyecto Integral Interactivo I</t>
  </si>
  <si>
    <t>md3</t>
  </si>
  <si>
    <t>LDDI1220</t>
  </si>
  <si>
    <t>Medios Digitales III</t>
  </si>
  <si>
    <t>LDDG1206</t>
  </si>
  <si>
    <t>Semiótica de la Imagen</t>
  </si>
  <si>
    <t>pers</t>
  </si>
  <si>
    <t>LDDI1212</t>
  </si>
  <si>
    <t>Diseño de Personajes</t>
  </si>
  <si>
    <t>LDDI1230</t>
  </si>
  <si>
    <t>Proyecto Interactivo IV</t>
  </si>
  <si>
    <t>lav</t>
  </si>
  <si>
    <t>LHCM1207</t>
  </si>
  <si>
    <t>Lenguaje Audiovisual</t>
  </si>
  <si>
    <t>lso</t>
  </si>
  <si>
    <t>LHCM1208</t>
  </si>
  <si>
    <t>Lenguaje Sonoro</t>
  </si>
  <si>
    <t>dinf</t>
  </si>
  <si>
    <t>LDDI1210</t>
  </si>
  <si>
    <t>Diseño de Información Visual</t>
  </si>
  <si>
    <t>nva</t>
  </si>
  <si>
    <t>Narrativa Visual para Animación</t>
  </si>
  <si>
    <t>LDDI1231</t>
  </si>
  <si>
    <t>Proyecto Interactivo V</t>
  </si>
  <si>
    <t>LDDI1221</t>
  </si>
  <si>
    <t>Modelado Tridimensional</t>
  </si>
  <si>
    <t>ttv</t>
  </si>
  <si>
    <t>LHCM1222</t>
  </si>
  <si>
    <t>Taller de Televisión y Video</t>
  </si>
  <si>
    <t>tso</t>
  </si>
  <si>
    <t>LHCM1221</t>
  </si>
  <si>
    <t>Taller de Sonido</t>
  </si>
  <si>
    <t>arqi</t>
  </si>
  <si>
    <t>LDDI1206</t>
  </si>
  <si>
    <t>Arquitectura de la Información</t>
  </si>
  <si>
    <t>LDDI1205</t>
  </si>
  <si>
    <t>LDDI1232</t>
  </si>
  <si>
    <t>Proyecto Interactivo VI</t>
  </si>
  <si>
    <t>pin2</t>
  </si>
  <si>
    <t>LDDI1226</t>
  </si>
  <si>
    <t>Proyecto Integral Interactivo II</t>
  </si>
  <si>
    <t>mkb</t>
  </si>
  <si>
    <t>LAMK1232</t>
  </si>
  <si>
    <t>Mercadotecnia Básica</t>
  </si>
  <si>
    <t>dint</t>
  </si>
  <si>
    <t>LDDI1211</t>
  </si>
  <si>
    <t>Diseño de Interfaces Visuales</t>
  </si>
  <si>
    <t>LDDI1233</t>
  </si>
  <si>
    <t>Proyecto Interactivo VII</t>
  </si>
  <si>
    <t>depi</t>
  </si>
  <si>
    <t>LHDE0476</t>
  </si>
  <si>
    <t>Derecho de la Propiedad Intelectual</t>
  </si>
  <si>
    <t>ppi</t>
  </si>
  <si>
    <t>LDDI1234</t>
  </si>
  <si>
    <t>Práctica Profesional en Interacción</t>
  </si>
  <si>
    <t>sso</t>
  </si>
  <si>
    <t>pin3</t>
  </si>
  <si>
    <t>LDDI1224</t>
  </si>
  <si>
    <t>Proyecto Integral Interactivo III</t>
  </si>
  <si>
    <t>dfx</t>
  </si>
  <si>
    <t>LDDI1209</t>
  </si>
  <si>
    <t>Diseño de Efectos Especiales</t>
  </si>
  <si>
    <t>LDDI1207</t>
  </si>
  <si>
    <t>Diseño de Animación Tridimensional</t>
  </si>
  <si>
    <t>dpa</t>
  </si>
  <si>
    <t>LDDI1215</t>
  </si>
  <si>
    <t>Diseño y Producción de Animación</t>
  </si>
  <si>
    <t>ppd</t>
  </si>
  <si>
    <t>LDDI1203</t>
  </si>
  <si>
    <t>Producción de Proyectos Digitales</t>
  </si>
  <si>
    <t>LDDI1208</t>
  </si>
  <si>
    <t>Diseño de Aplicaciones Móviles</t>
  </si>
  <si>
    <t>dibd</t>
  </si>
  <si>
    <t>LDDI1214</t>
  </si>
  <si>
    <t>Diseño para Internet y Bases de Datos</t>
  </si>
  <si>
    <t>dvj</t>
  </si>
  <si>
    <t>LDDI1213</t>
  </si>
  <si>
    <t>Diseño de Video Juegos</t>
  </si>
  <si>
    <t>LDDI1236</t>
  </si>
  <si>
    <t>Temas Selectos de Diseño de Interacción</t>
  </si>
  <si>
    <t>tsan</t>
  </si>
  <si>
    <t>LDDI1235</t>
  </si>
  <si>
    <t>Temas Selectos de Animación</t>
  </si>
  <si>
    <t>ergo</t>
  </si>
  <si>
    <t>LDDD0409</t>
  </si>
  <si>
    <t>Ergonomía</t>
  </si>
  <si>
    <t>defo</t>
  </si>
  <si>
    <t>LDDG1222</t>
  </si>
  <si>
    <t>Diseño y Estudio Fotográfico</t>
  </si>
  <si>
    <t>adcv</t>
  </si>
  <si>
    <t>LAMK1203</t>
  </si>
  <si>
    <t>Administración de Comunicades Virtuales</t>
  </si>
  <si>
    <t>sper</t>
  </si>
  <si>
    <t>LYRU1201</t>
  </si>
  <si>
    <t>Ser Persona</t>
  </si>
  <si>
    <t>cexc</t>
  </si>
  <si>
    <t>LYRU1202</t>
  </si>
  <si>
    <t>Cartografía de la Exclusión</t>
  </si>
  <si>
    <t>died</t>
  </si>
  <si>
    <t>LYRU1203</t>
  </si>
  <si>
    <t>Dilemas Éticos del Desarrollo</t>
  </si>
  <si>
    <t>dieb</t>
  </si>
  <si>
    <t>LYRU1204</t>
  </si>
  <si>
    <t>Dilemas de la Bioética y la Biotecnología</t>
  </si>
  <si>
    <t>p&amp;j</t>
  </si>
  <si>
    <t>LYRU1205</t>
  </si>
  <si>
    <t>Educar para la Paz y la Justicia</t>
  </si>
  <si>
    <t>fr&amp;s</t>
  </si>
  <si>
    <t>LYRU1206</t>
  </si>
  <si>
    <t>Familias, Relaciones y Subjetividades</t>
  </si>
  <si>
    <t>ceco</t>
  </si>
  <si>
    <t>LYRU1207</t>
  </si>
  <si>
    <t>Canon Estético y Consumo en Occidente</t>
  </si>
  <si>
    <t>dypc</t>
  </si>
  <si>
    <t>LYRU1208</t>
  </si>
  <si>
    <t>Discursos y Prácticas del Cuerpo</t>
  </si>
  <si>
    <t>cide</t>
  </si>
  <si>
    <t>LYRU1209</t>
  </si>
  <si>
    <t>Construcción de Identidades</t>
  </si>
  <si>
    <t>sved</t>
  </si>
  <si>
    <t>LYRU1210</t>
  </si>
  <si>
    <t>Sentido de Vida en la Era Digital</t>
  </si>
  <si>
    <t>diir</t>
  </si>
  <si>
    <t>LYRU1211</t>
  </si>
  <si>
    <t>Diálogo Interreligioso</t>
  </si>
  <si>
    <t>dpos</t>
  </si>
  <si>
    <t>LYRU1212</t>
  </si>
  <si>
    <t>Dios en la Postmodernidad</t>
  </si>
  <si>
    <t>feal</t>
  </si>
  <si>
    <t>LYRU1213</t>
  </si>
  <si>
    <t>Fe en América Latina</t>
  </si>
  <si>
    <t>ncri</t>
  </si>
  <si>
    <t>LYRU1214</t>
  </si>
  <si>
    <t>La Novedad del Cristianismo</t>
  </si>
  <si>
    <t>dh</t>
  </si>
  <si>
    <t>LYRU1223</t>
  </si>
  <si>
    <t>Derechos Humanos</t>
  </si>
  <si>
    <t>ffya</t>
  </si>
  <si>
    <t>LYRU1224</t>
  </si>
  <si>
    <t>Taller de Formación Física y Artística</t>
  </si>
  <si>
    <t>lpcs</t>
  </si>
  <si>
    <t>LYRU1225</t>
  </si>
  <si>
    <t>Liderazgo para el Cambio Social</t>
  </si>
  <si>
    <t>d&amp;e</t>
  </si>
  <si>
    <t>LYRU1228</t>
  </si>
  <si>
    <t>Diseño Interactivo y Ética</t>
  </si>
  <si>
    <t>eje1</t>
  </si>
  <si>
    <t>Convivencia Humana y Sus Dilemas</t>
  </si>
  <si>
    <t>eje2</t>
  </si>
  <si>
    <t>eje3</t>
  </si>
  <si>
    <t>Culturas y Construcción de Sentido</t>
  </si>
  <si>
    <t>Apertura a la Trascendencia</t>
  </si>
  <si>
    <t>hrs_s</t>
  </si>
  <si>
    <t>tsdx</t>
  </si>
  <si>
    <t>s/clv</t>
  </si>
  <si>
    <t>s/sigla</t>
  </si>
  <si>
    <t>coord</t>
  </si>
  <si>
    <t>ajst</t>
  </si>
  <si>
    <t>DIAD: 60094</t>
  </si>
  <si>
    <t>DIxA: 60095</t>
  </si>
  <si>
    <t>manuel</t>
  </si>
  <si>
    <t>TH1</t>
  </si>
  <si>
    <t>EXP1</t>
  </si>
  <si>
    <t>PAB</t>
  </si>
  <si>
    <t>CREA</t>
  </si>
  <si>
    <t>PRY1</t>
  </si>
  <si>
    <t>PP1</t>
  </si>
  <si>
    <t>IPC</t>
  </si>
  <si>
    <t>TH2</t>
  </si>
  <si>
    <t>EXP2</t>
  </si>
  <si>
    <t>LPA</t>
  </si>
  <si>
    <t>PRY2</t>
  </si>
  <si>
    <t>PP2</t>
  </si>
  <si>
    <t>S&amp;R</t>
  </si>
  <si>
    <t>POO</t>
  </si>
  <si>
    <t>TFH</t>
  </si>
  <si>
    <t>ESQ</t>
  </si>
  <si>
    <t>MKT</t>
  </si>
  <si>
    <t>IMG1</t>
  </si>
  <si>
    <t>OBJ1</t>
  </si>
  <si>
    <t>CNT</t>
  </si>
  <si>
    <t>C&amp;D</t>
  </si>
  <si>
    <t>TEM</t>
  </si>
  <si>
    <t>PSI</t>
  </si>
  <si>
    <t>IMG2</t>
  </si>
  <si>
    <t>OBJ2</t>
  </si>
  <si>
    <t>SON</t>
  </si>
  <si>
    <t>MSW</t>
  </si>
  <si>
    <t>DIS1</t>
  </si>
  <si>
    <t>ADM</t>
  </si>
  <si>
    <t>VID</t>
  </si>
  <si>
    <t>ITE</t>
  </si>
  <si>
    <t>DER</t>
  </si>
  <si>
    <t>DIS2</t>
  </si>
  <si>
    <t>D&amp;S</t>
  </si>
  <si>
    <t>CDRE</t>
  </si>
  <si>
    <t>EST1</t>
  </si>
  <si>
    <t>PENS</t>
  </si>
  <si>
    <t>CENT</t>
  </si>
  <si>
    <t>EST2</t>
  </si>
  <si>
    <t>COM</t>
  </si>
  <si>
    <t>FOTO</t>
  </si>
  <si>
    <t>TEXP</t>
  </si>
  <si>
    <t>IDIG</t>
  </si>
  <si>
    <t>ARQP</t>
  </si>
  <si>
    <t>MKTD</t>
  </si>
  <si>
    <t>INFG</t>
  </si>
  <si>
    <t>CINE</t>
  </si>
  <si>
    <t>HIP</t>
  </si>
  <si>
    <t>HCI</t>
  </si>
  <si>
    <t>BDS</t>
  </si>
  <si>
    <t>CSW</t>
  </si>
  <si>
    <t>WEB</t>
  </si>
  <si>
    <t>APS</t>
  </si>
  <si>
    <t>MCIB</t>
  </si>
  <si>
    <t>POST</t>
  </si>
  <si>
    <t>GIT</t>
  </si>
  <si>
    <t>GEST</t>
  </si>
  <si>
    <t>CHO</t>
  </si>
  <si>
    <t>IPU</t>
  </si>
  <si>
    <t>ARU2</t>
  </si>
  <si>
    <t>ARU3</t>
  </si>
  <si>
    <t>ARU4</t>
  </si>
  <si>
    <t>ARU5</t>
  </si>
  <si>
    <t>ARU6</t>
  </si>
  <si>
    <t>SMSS</t>
  </si>
  <si>
    <t>SSOC</t>
  </si>
  <si>
    <t>ASE1</t>
  </si>
  <si>
    <t>INT2</t>
  </si>
  <si>
    <t>INT1</t>
  </si>
  <si>
    <t>NMAT</t>
  </si>
  <si>
    <t>GUI</t>
  </si>
  <si>
    <t>TDI</t>
  </si>
  <si>
    <t>MDS</t>
  </si>
  <si>
    <t>TP1</t>
  </si>
  <si>
    <t>DIS</t>
  </si>
  <si>
    <t>ARV</t>
  </si>
  <si>
    <t>TP2</t>
  </si>
  <si>
    <t>DSW</t>
  </si>
  <si>
    <t>TP3</t>
  </si>
  <si>
    <t>DEA1</t>
  </si>
  <si>
    <t>DEA2</t>
  </si>
  <si>
    <t>LENG</t>
  </si>
  <si>
    <t>tdis</t>
  </si>
  <si>
    <t>tem</t>
  </si>
  <si>
    <t>antonio</t>
  </si>
  <si>
    <t>idig</t>
  </si>
  <si>
    <t>pin4</t>
  </si>
  <si>
    <t>pin5</t>
  </si>
  <si>
    <t>pin6</t>
  </si>
  <si>
    <t>pin7</t>
  </si>
  <si>
    <t>sye1</t>
  </si>
  <si>
    <t>sye2</t>
  </si>
  <si>
    <t>sye3</t>
  </si>
  <si>
    <t>add</t>
  </si>
  <si>
    <t>Aplicaciones de Diseño Digital</t>
  </si>
  <si>
    <t>LDDI1237</t>
  </si>
  <si>
    <t>ariel</t>
  </si>
  <si>
    <t>th1</t>
  </si>
  <si>
    <t>exp1</t>
  </si>
  <si>
    <t>pab</t>
  </si>
  <si>
    <t>crea</t>
  </si>
  <si>
    <t>pp1</t>
  </si>
  <si>
    <t>ipc</t>
  </si>
  <si>
    <t>th2</t>
  </si>
  <si>
    <t>exp2</t>
  </si>
  <si>
    <t>pp2</t>
  </si>
  <si>
    <t>poo</t>
  </si>
  <si>
    <t>tfh</t>
  </si>
  <si>
    <t>esq</t>
  </si>
  <si>
    <t>mkt</t>
  </si>
  <si>
    <t>img1</t>
  </si>
  <si>
    <t>obj1</t>
  </si>
  <si>
    <t>cnt</t>
  </si>
  <si>
    <t>c&amp;d</t>
  </si>
  <si>
    <t>gui</t>
  </si>
  <si>
    <t>psi</t>
  </si>
  <si>
    <t>img2</t>
  </si>
  <si>
    <t>obj2</t>
  </si>
  <si>
    <t>son</t>
  </si>
  <si>
    <t>msw</t>
  </si>
  <si>
    <t>dis1</t>
  </si>
  <si>
    <t>vid</t>
  </si>
  <si>
    <t>ite</t>
  </si>
  <si>
    <t>der</t>
  </si>
  <si>
    <t>dis2</t>
  </si>
  <si>
    <t>d&amp;s</t>
  </si>
  <si>
    <t>cdre</t>
  </si>
  <si>
    <t>est1</t>
  </si>
  <si>
    <t>pens</t>
  </si>
  <si>
    <t>cent</t>
  </si>
  <si>
    <t>est2</t>
  </si>
  <si>
    <t>com</t>
  </si>
  <si>
    <t>foto</t>
  </si>
  <si>
    <t>texp</t>
  </si>
  <si>
    <t>arqp</t>
  </si>
  <si>
    <t>mktd</t>
  </si>
  <si>
    <t>infg</t>
  </si>
  <si>
    <t>cine</t>
  </si>
  <si>
    <t>hip</t>
  </si>
  <si>
    <t>hci</t>
  </si>
  <si>
    <t>bds</t>
  </si>
  <si>
    <t>csw</t>
  </si>
  <si>
    <t>aps</t>
  </si>
  <si>
    <t>mcib</t>
  </si>
  <si>
    <t>post</t>
  </si>
  <si>
    <t>git</t>
  </si>
  <si>
    <t>gest</t>
  </si>
  <si>
    <t>cho</t>
  </si>
  <si>
    <t>ipu</t>
  </si>
  <si>
    <t>aru2</t>
  </si>
  <si>
    <t>aru3</t>
  </si>
  <si>
    <t>aru4</t>
  </si>
  <si>
    <t>aru5</t>
  </si>
  <si>
    <t>aru6</t>
  </si>
  <si>
    <t>smss</t>
  </si>
  <si>
    <t>ssoc</t>
  </si>
  <si>
    <t>ase1</t>
  </si>
  <si>
    <t>int1</t>
  </si>
  <si>
    <t>int2</t>
  </si>
  <si>
    <t>nmat</t>
  </si>
  <si>
    <t>lpa</t>
  </si>
  <si>
    <t>ase3</t>
  </si>
  <si>
    <t>ase2</t>
  </si>
  <si>
    <t>materias</t>
  </si>
  <si>
    <t>EJES ARU</t>
  </si>
  <si>
    <t>na</t>
  </si>
  <si>
    <t>ba</t>
  </si>
  <si>
    <t>ac</t>
  </si>
  <si>
    <t>cur</t>
  </si>
  <si>
    <t>dhs</t>
  </si>
  <si>
    <t>MAT</t>
  </si>
  <si>
    <t>jesús</t>
  </si>
  <si>
    <t>julio</t>
  </si>
  <si>
    <t>pablo</t>
  </si>
  <si>
    <t>sa</t>
  </si>
  <si>
    <t>vi</t>
  </si>
  <si>
    <t>ju</t>
  </si>
  <si>
    <t>mi</t>
  </si>
  <si>
    <t>ma</t>
  </si>
  <si>
    <t>lu</t>
  </si>
  <si>
    <t>stat</t>
  </si>
  <si>
    <t>mónica</t>
  </si>
  <si>
    <t>apps</t>
  </si>
  <si>
    <t>guio</t>
  </si>
  <si>
    <t>admi</t>
  </si>
  <si>
    <t>m3</t>
  </si>
  <si>
    <t>M3</t>
  </si>
  <si>
    <t>A3</t>
  </si>
  <si>
    <t>a3</t>
  </si>
  <si>
    <t>ABI</t>
  </si>
  <si>
    <t>ATRI</t>
  </si>
  <si>
    <t>DVB</t>
  </si>
  <si>
    <t>DVT</t>
  </si>
  <si>
    <t>arturoC</t>
  </si>
  <si>
    <t>annahí</t>
  </si>
  <si>
    <t>Luis Gabarrón Ordorica</t>
  </si>
  <si>
    <t>Sofía Elvira Victoria Gómez</t>
  </si>
  <si>
    <t>Hugo Bernal Cabrera</t>
  </si>
  <si>
    <t>Julio Torres Cruz</t>
  </si>
  <si>
    <t>Daniel Mocencahua Mora</t>
  </si>
  <si>
    <t>Susana Loera Ruiz</t>
  </si>
  <si>
    <t>Roberto Razo Rodríguez</t>
  </si>
  <si>
    <t>Omar Valdiviezo Hernández</t>
  </si>
  <si>
    <t>Miguel Angel Hernández Acuña</t>
  </si>
  <si>
    <t>José Juan López Uribe</t>
  </si>
  <si>
    <t>Carlos Pablo Quintero Cadena</t>
  </si>
  <si>
    <t>Edgar Martínez Padilla</t>
  </si>
  <si>
    <t>Antonio Razo Rodríguez</t>
  </si>
  <si>
    <t>Manuel Siordia Aquino</t>
  </si>
  <si>
    <t>Ariel Molina Rueda</t>
  </si>
  <si>
    <t>Arturo Córdova Espinosa</t>
  </si>
  <si>
    <t>Annahí Monsiváis López Portillo</t>
  </si>
  <si>
    <t>José Pablo Echevarría Fonseca</t>
  </si>
  <si>
    <t>carlos</t>
  </si>
  <si>
    <t>sw1</t>
  </si>
  <si>
    <t>sw2</t>
  </si>
  <si>
    <t>sw3</t>
  </si>
  <si>
    <t>sw4</t>
  </si>
  <si>
    <t>observaciones</t>
  </si>
  <si>
    <t>Claudia Navarro Tapia</t>
  </si>
  <si>
    <t>claudia</t>
  </si>
  <si>
    <t>iraís</t>
  </si>
  <si>
    <t>Iraís Nolasco Arroyo</t>
  </si>
  <si>
    <t>nec</t>
  </si>
  <si>
    <t>suj</t>
  </si>
  <si>
    <t>Jesús Ávila Ponce</t>
  </si>
  <si>
    <t>Miguel Angel Sánchez Chang</t>
  </si>
  <si>
    <t>Arturo Márquez Illescas</t>
  </si>
  <si>
    <t>Yessica Enríquez Muñóz</t>
  </si>
  <si>
    <t>Jorge Martínez Rosas</t>
  </si>
  <si>
    <t>Mónica Lemarroy González</t>
  </si>
  <si>
    <t>Manuel Turiján Altamirano</t>
  </si>
  <si>
    <t>alum</t>
  </si>
  <si>
    <t>patricia</t>
  </si>
  <si>
    <t>Martha Patricia López Hoyo</t>
  </si>
  <si>
    <t>tina</t>
  </si>
  <si>
    <t>Martina Diéz Zamora</t>
  </si>
  <si>
    <t>miha</t>
  </si>
  <si>
    <t>Miha Dalla Valle</t>
  </si>
  <si>
    <t>rosalva</t>
  </si>
  <si>
    <t>Rosalva Moreno Rodríguez</t>
  </si>
  <si>
    <t>audirac</t>
  </si>
  <si>
    <t>Eduardo Audirac Flores</t>
  </si>
  <si>
    <t>marcela</t>
  </si>
  <si>
    <t>Marcela Álvarez Tostado</t>
  </si>
  <si>
    <t>maluisa</t>
  </si>
  <si>
    <t>María Luis Martínez Vásquez</t>
  </si>
  <si>
    <t>carlosJ</t>
  </si>
  <si>
    <t>Carlos Javier Hernández Téllez</t>
  </si>
  <si>
    <t>carmen</t>
  </si>
  <si>
    <t>Carmen Tiburcio García</t>
  </si>
  <si>
    <t>palma</t>
  </si>
  <si>
    <t>Manuel Palma Barbosa</t>
  </si>
  <si>
    <t>silka</t>
  </si>
  <si>
    <t>Silka Juárez Bretón</t>
  </si>
  <si>
    <t>Mónica Amuchástegui Reynoso</t>
  </si>
  <si>
    <t>amuch</t>
  </si>
  <si>
    <t>mario</t>
  </si>
  <si>
    <t>Mario Guzmán Corral</t>
  </si>
  <si>
    <t>toño</t>
  </si>
  <si>
    <t>Antonio Audirac Camarena</t>
  </si>
  <si>
    <t>xxxxxx</t>
  </si>
  <si>
    <t>ana</t>
  </si>
  <si>
    <t>Ana Velia Cisneros Gómez</t>
  </si>
  <si>
    <t>anm</t>
  </si>
  <si>
    <t>Animación</t>
  </si>
  <si>
    <t>LDDI1201</t>
  </si>
  <si>
    <t>jaime</t>
  </si>
  <si>
    <t>Jaime Martínez Domínguez</t>
  </si>
  <si>
    <t>amilcar</t>
  </si>
  <si>
    <t>Amilcar Rivera Munive</t>
  </si>
  <si>
    <t>yyyyyy</t>
  </si>
  <si>
    <t>ord</t>
  </si>
  <si>
    <t>samir</t>
  </si>
  <si>
    <t>Samir Durán Kuri</t>
  </si>
  <si>
    <t>Diseño de Interacción y Animación - SUJ</t>
  </si>
  <si>
    <t>Diseño de Interacción y Animación Digital - NEC</t>
  </si>
  <si>
    <t>magda</t>
  </si>
  <si>
    <t>lalo</t>
  </si>
  <si>
    <t>tony</t>
  </si>
  <si>
    <t>Adrián Antonio Gutiérrez Gallardo</t>
  </si>
  <si>
    <t>luisg</t>
  </si>
  <si>
    <t>Luis Gabriel Vázquez Hernández</t>
  </si>
  <si>
    <t>José Eduardo Sandoval Salvatori</t>
  </si>
  <si>
    <t>armandos</t>
  </si>
  <si>
    <t>Armando Soto Mariel</t>
  </si>
  <si>
    <t>dany</t>
  </si>
  <si>
    <t>Daniela Bardales Bejarano</t>
  </si>
  <si>
    <t>victor</t>
  </si>
  <si>
    <t>Victor Alfredo Moss Castro</t>
  </si>
  <si>
    <t>renata</t>
  </si>
  <si>
    <t>Renata Dolores García Patiño</t>
  </si>
  <si>
    <t>laloj</t>
  </si>
  <si>
    <t>Eduardo Jiménez Ahuiactzin</t>
  </si>
  <si>
    <t>Magdalena Lugo Cerezo</t>
  </si>
  <si>
    <t>luise</t>
  </si>
  <si>
    <t>Luis Enrique Vera Priego</t>
  </si>
  <si>
    <t>heri</t>
  </si>
  <si>
    <t>hhhh</t>
  </si>
  <si>
    <t>Heriberto Toxqui</t>
  </si>
  <si>
    <t>norma</t>
  </si>
  <si>
    <t>nnnn</t>
  </si>
  <si>
    <t>Norma Anzaldo</t>
  </si>
  <si>
    <t>male</t>
  </si>
  <si>
    <t>mmm</t>
  </si>
  <si>
    <t>Male Razo</t>
  </si>
  <si>
    <t>17 a 20</t>
  </si>
  <si>
    <t>Interactivos</t>
  </si>
  <si>
    <t>Adobe Dreamweaver, Photoshop, Illustrator</t>
  </si>
  <si>
    <t>Adobe Photoshop, Illustrator</t>
  </si>
  <si>
    <t>Processing / Qt</t>
  </si>
  <si>
    <t>Android Studio</t>
  </si>
  <si>
    <t>Adobe Photoshop, Illustrator, After Effects</t>
  </si>
  <si>
    <t>Toon Boom</t>
  </si>
  <si>
    <t>Maya</t>
  </si>
  <si>
    <t>Unity</t>
  </si>
  <si>
    <t>Unity / Maya</t>
  </si>
  <si>
    <t>Tipo Area</t>
  </si>
  <si>
    <t>Materia</t>
  </si>
  <si>
    <t>Area Básica (obligatorias iniciales)</t>
  </si>
  <si>
    <t>Area Mayor (obligatorias profesionalizantes)</t>
  </si>
  <si>
    <t>Area Menor (optativas especializantes)</t>
  </si>
  <si>
    <t>Area de Reflexión Universitaria</t>
  </si>
  <si>
    <t>Area de Servicio Social</t>
  </si>
  <si>
    <t>Area de Servicio Social Oficial</t>
  </si>
  <si>
    <t>Area de Síntesis y Evaluación</t>
  </si>
  <si>
    <t>Común DEA</t>
  </si>
  <si>
    <t>Sem Cursados</t>
  </si>
  <si>
    <t>Alumno</t>
  </si>
  <si>
    <t>1-10105 Teoría e Historia del Diseño I</t>
  </si>
  <si>
    <t>1-10106 Taller de Expresión I</t>
  </si>
  <si>
    <t>1-10107 Pensamiento Abstracto</t>
  </si>
  <si>
    <t>1-10108 Creática</t>
  </si>
  <si>
    <t>1-10109 Proyectos I</t>
  </si>
  <si>
    <t>1-10110 Persona y Profesión I</t>
  </si>
  <si>
    <t>1-10726 Introducción al Paradigma Computacional</t>
  </si>
  <si>
    <t>2-10111 Teoría e Historia del Diseño II</t>
  </si>
  <si>
    <t>2-10112 Taller de Expresión II</t>
  </si>
  <si>
    <t>2-10113 Laboratorio de Pensamiento Abstracto</t>
  </si>
  <si>
    <t>2-10114 Proyectos II</t>
  </si>
  <si>
    <t>2-10115 Persona y Profesión II</t>
  </si>
  <si>
    <t>2-10117 Síntesis y Representación</t>
  </si>
  <si>
    <t>3-10728 Programación Orientada a Objetos</t>
  </si>
  <si>
    <t>3-10120 Taller de Expresión en Figura Humana</t>
  </si>
  <si>
    <t>3-10135 Esquemática</t>
  </si>
  <si>
    <t>3-10407 Fundamentos de Mercadotecnia I</t>
  </si>
  <si>
    <t>3-10944 Imágenes Digitales I</t>
  </si>
  <si>
    <t>3-10945 Objetos de Interacción I</t>
  </si>
  <si>
    <t>3-10946 Comunicación y Nuevas Tecnologías</t>
  </si>
  <si>
    <t>4-10129 Cultura y Diseño</t>
  </si>
  <si>
    <t>4-10136 Laboratorio de Tiempo, Espacio y Movimiento</t>
  </si>
  <si>
    <t>4-10215 Guionismo</t>
  </si>
  <si>
    <t>4-10681 Psicología Educativa</t>
  </si>
  <si>
    <t>4-10947 Imágenes Digitales II</t>
  </si>
  <si>
    <t>4-10948 Objetos de Interacción II</t>
  </si>
  <si>
    <t>5-10217 Lenguaje del Sonido</t>
  </si>
  <si>
    <t>5-10729 Modelado de Software</t>
  </si>
  <si>
    <t>5-10949 Diseño de Interacción I</t>
  </si>
  <si>
    <t>5-9969 Fundamentos de Administración</t>
  </si>
  <si>
    <t>6-10220 Lenguaje del Video</t>
  </si>
  <si>
    <t>6-10525 Innovación Tecnológica en la Educación</t>
  </si>
  <si>
    <t>6-10714 Derecho Informático</t>
  </si>
  <si>
    <t>6-10950 Diseño de Interacción II</t>
  </si>
  <si>
    <t>7-10139 Diseño y Sustentabilidad</t>
  </si>
  <si>
    <t>7-10530 Comunicación y Diseño de Recursos Educativos</t>
  </si>
  <si>
    <t>7-10952 Estructuras de Interacción I</t>
  </si>
  <si>
    <t>8-10146 Pensamiento Estratégico</t>
  </si>
  <si>
    <t>8-10423 Comercio Electrónico y Nuevas Tecnologías</t>
  </si>
  <si>
    <t>8-10953 Estructuras de Interacción II</t>
  </si>
  <si>
    <t>8-10958 Comunicación Global</t>
  </si>
  <si>
    <t>5-10126 Fotografía</t>
  </si>
  <si>
    <t>5-10148 Técnicas Experimentales</t>
  </si>
  <si>
    <t>5-10151 Ilustración Digital</t>
  </si>
  <si>
    <t>5-10152 Arquitectura de Papel</t>
  </si>
  <si>
    <t>5-10154 Mercadotecnia Digital</t>
  </si>
  <si>
    <t>5-10155 Infografía</t>
  </si>
  <si>
    <t>5-10222 Lenguaje Cinematográfico</t>
  </si>
  <si>
    <t>5-10713 Diseño de Hipermedia</t>
  </si>
  <si>
    <t>5-10730 Interacción Humano-Máquina</t>
  </si>
  <si>
    <t>5-10731 Base de Datos</t>
  </si>
  <si>
    <t>5-10732 Calidad en el Software</t>
  </si>
  <si>
    <t>5-10733 Ingeniería Web</t>
  </si>
  <si>
    <t>5-10753 Administración de Proyectos de Software</t>
  </si>
  <si>
    <t>5-10849 Modelos Cibernéticos</t>
  </si>
  <si>
    <t>5-10955 Modelado 3D</t>
  </si>
  <si>
    <t>5-10956 Animación 3D</t>
  </si>
  <si>
    <t>5-10957 Postproducción</t>
  </si>
  <si>
    <t>5-10959 Gestión e Innovación Tecnológica</t>
  </si>
  <si>
    <t>5-9968 Gestión Empresarial</t>
  </si>
  <si>
    <t>5-9996 Comportamiento Humano en las Organizaciones</t>
  </si>
  <si>
    <t>1-10007 Introducción al Pensamiento Universitario</t>
  </si>
  <si>
    <t>2-10160 El Hombre y su Relación con el Diseño</t>
  </si>
  <si>
    <t>3-10009 Humanización en Convivencia</t>
  </si>
  <si>
    <t>4-10010 Cultura Dominante y Construcción de Alternativas</t>
  </si>
  <si>
    <t>5-10011 Desarrollo Humano en un Mundo Globalizado</t>
  </si>
  <si>
    <t>8-10012 Crisis Civilizatoria y Futuro Humano</t>
  </si>
  <si>
    <t>7-625 Seminario de Servicio Social</t>
  </si>
  <si>
    <t>7-10159 Servicio Social</t>
  </si>
  <si>
    <t>2-10116 Síntesis y Evaluación I</t>
  </si>
  <si>
    <t>6-10951 Proyecto Interactivo Integral I</t>
  </si>
  <si>
    <t>8-10954 Proyecto Interactivo Integral II</t>
  </si>
  <si>
    <t>1-272 NIVELACION MATEMATICAS A</t>
  </si>
  <si>
    <t>- ,</t>
  </si>
  <si>
    <t>175864-7 SANCHEZ PALACIOS FRANCISCO 8.48,208</t>
  </si>
  <si>
    <t>175859-8 SANCHEZ FERNANDEZ DAVID 7.93,352</t>
  </si>
  <si>
    <t>175875-A CADO MARTINEZ JOSE LANCELOT RAFAEL 8.36,376</t>
  </si>
  <si>
    <t>174255-9 IBARRA SANCHEZ RODRIGO 7.77,354</t>
  </si>
  <si>
    <t>174698-7 DIAZ CHAGOYA GUILLERMO 9.14,330</t>
  </si>
  <si>
    <t>175037-3 CASTAÑEDA GOMEZ ROBERTO CARLOS 7.63,302</t>
  </si>
  <si>
    <t>175232-4 BERNABE VILLANUEVA MARVIN 8.33,352</t>
  </si>
  <si>
    <t>175236-3 GONZALEZ SANCHEZ ADRIAN 7.91,346</t>
  </si>
  <si>
    <t>173091-6 CORTES AGUILAR JESSICA KARINA 7.98,346</t>
  </si>
  <si>
    <t>172369-0 NICOLAS HERNANDEZ JOSE LUIS 7.52,326</t>
  </si>
  <si>
    <t>1-12078 Medios Digitales I</t>
  </si>
  <si>
    <t>1-12085 Diseño de Interacción y Animación</t>
  </si>
  <si>
    <t>1-12091 Principios de Animación</t>
  </si>
  <si>
    <t>1-12095 Proyecto Interactivo I</t>
  </si>
  <si>
    <t>1-12114 Dibujo I</t>
  </si>
  <si>
    <t>1-12152 Teoría del Diseño</t>
  </si>
  <si>
    <t>1-12271 Lectura y Expresión Académica</t>
  </si>
  <si>
    <t>2-12027 Investigación Social</t>
  </si>
  <si>
    <t>2-12084 Historia de la Animación</t>
  </si>
  <si>
    <t>2-12086 Laboratorio Imaginario</t>
  </si>
  <si>
    <t>2-12087 Medios Digitales II</t>
  </si>
  <si>
    <t>2-12096 Proyecto Interactivo II</t>
  </si>
  <si>
    <t>2-12115 Dibujo II</t>
  </si>
  <si>
    <t>3-12088 Medios Digitales III</t>
  </si>
  <si>
    <t>3-12116 Dibujo III</t>
  </si>
  <si>
    <t>3-10215 Guionismo</t>
  </si>
  <si>
    <t>3-12097 Proyecto Interactivo III</t>
  </si>
  <si>
    <t>3-12118 Retórica de la Imagen</t>
  </si>
  <si>
    <t>4-12038 Lenguaje Audiovisual</t>
  </si>
  <si>
    <t>4-12039 Lenguaje Sonoro</t>
  </si>
  <si>
    <t>4-12083 Diseño de Personajes</t>
  </si>
  <si>
    <t>4-12098 Proyecto Interactivo IV</t>
  </si>
  <si>
    <t>4-12117 Semiótica de la Imagen</t>
  </si>
  <si>
    <t>4-9969 Fundamentos de Administración</t>
  </si>
  <si>
    <t>5-12045 Taller de Sonido</t>
  </si>
  <si>
    <t>5-12046 Taller de Televisión y Video</t>
  </si>
  <si>
    <t>5-12081 Diseño de Información Visual</t>
  </si>
  <si>
    <t>5-12089 Modelado Tridimensional</t>
  </si>
  <si>
    <t>5-12090 Narrativa Visual para Animación</t>
  </si>
  <si>
    <t>5-12099 Proyecto Interactivo V</t>
  </si>
  <si>
    <t>6-12079 Animación Bidimensional</t>
  </si>
  <si>
    <t>6-12080 Arquitectura de la Información</t>
  </si>
  <si>
    <t>6-12100 Proyecto Interactivo VI</t>
  </si>
  <si>
    <t>6-12273 Mercadotecnia Básica</t>
  </si>
  <si>
    <t>7-10615 Derecho de la Propiedad Intelectual</t>
  </si>
  <si>
    <t>7-12082 Diseño de Interfaces Visuales</t>
  </si>
  <si>
    <t>7-12101 Proyecto Interactivo VII</t>
  </si>
  <si>
    <t>7-12102 Práctica Profesional en Interacción</t>
  </si>
  <si>
    <t>6-11864 Ergonomía</t>
  </si>
  <si>
    <t>6-12103 Producción de Proyectos Digitales</t>
  </si>
  <si>
    <t>6-12104 Diseño de Animación Tridimensional</t>
  </si>
  <si>
    <t>6-12105 Diseño de Aplicaciones Móviles</t>
  </si>
  <si>
    <t>6-12106 Diseño de Efectos Especiales</t>
  </si>
  <si>
    <t>6-12107 Diseño de Videojuegos</t>
  </si>
  <si>
    <t>6-12108 Diseño para Internet y Bases de Datos</t>
  </si>
  <si>
    <t>6-12109 Diseño y Producción de Animación</t>
  </si>
  <si>
    <t>6-12110 Temas Selectos de Animación</t>
  </si>
  <si>
    <t>6-12111 Temas Selectos de Diseño de Interacción</t>
  </si>
  <si>
    <t>6-12145 Diseño y Estudio Fotográfico</t>
  </si>
  <si>
    <t>6-12276 Administración de Comunidades Virtuales</t>
  </si>
  <si>
    <t>3-12336 Ser Persona</t>
  </si>
  <si>
    <t>4-12337 Cartografía de la Exclusión</t>
  </si>
  <si>
    <t>4-12338 Dilemas Éticos del Desarrollo</t>
  </si>
  <si>
    <t>4-12339 Dilemas de la Bioética y la Biotecnología</t>
  </si>
  <si>
    <t>4-12340 Educar para la Paz y la Justicia</t>
  </si>
  <si>
    <t>4-12341 Familias, Relaciones y Subjetividades</t>
  </si>
  <si>
    <t>4-12342 Canon Estético y Consumo en Occidente</t>
  </si>
  <si>
    <t>4-12343 Discursos y Prácticas del Cuerpo</t>
  </si>
  <si>
    <t>4-12344 Construcción de Identidades</t>
  </si>
  <si>
    <t>4-12345 Sentido de Vida en la Era Digital</t>
  </si>
  <si>
    <t>4-12346 Diálogo Interreligioso</t>
  </si>
  <si>
    <t>4-12347 Dios en la Postmodernidad</t>
  </si>
  <si>
    <t>4-12348 Fe en América Latina</t>
  </si>
  <si>
    <t>4-12349 La Novedad del Cristianismo</t>
  </si>
  <si>
    <t>4-12351 Derechos Humanos</t>
  </si>
  <si>
    <t>8-12360 Diseño Interactivo y Ética</t>
  </si>
  <si>
    <t>3-12093 Proyecto Integral Interactivo I</t>
  </si>
  <si>
    <t>6-12094 Proyecto Integral Interactivo II</t>
  </si>
  <si>
    <t>8-12092 Proyecto Integral Interactivo III</t>
  </si>
  <si>
    <t>185553-8 OROZCO BERLIN DANIEL 0.00,0</t>
  </si>
  <si>
    <t>185630-9 DOMINGUEZ VARGAS VICTOR RAFAEL 0.00,0</t>
  </si>
  <si>
    <t>176535-5 RAMÍREZ LEZAMA AARÓN DAVID 8.00,38</t>
  </si>
  <si>
    <t>176852-5 RAMIREZ LOZANO PAULINA TEUTILE 7.29,38</t>
  </si>
  <si>
    <t>178078-7 MAZA VELÁZQUEZ MARIANA 9.29,44</t>
  </si>
  <si>
    <t>178831-3 IBAÑEZ FARGA SARAH 9.33,38</t>
  </si>
  <si>
    <t>178841-9 LÓPEZ BADILLO JOSÉ CARLOS 9.43,44</t>
  </si>
  <si>
    <t>179123-5 FLORES HERNÁNDEZ ANGÉLICA JAZMÍN 9.43,44</t>
  </si>
  <si>
    <t>181306-2 GARCÍA SERRANO MIGUEL ÁNGEL 8.00,32</t>
  </si>
  <si>
    <t>183702-4 DE LA VEGA POZOS JOSE JULIAN 7.00,6</t>
  </si>
  <si>
    <t>183729-6 GARCIA RICAÑO CESAR 9.86,44</t>
  </si>
  <si>
    <t>183836-3 LEAL CORRAL DANIELA FERNANDA 8.86,44</t>
  </si>
  <si>
    <t>183842-A GRACIA ANELL TANIA ANDREA 9.00,32</t>
  </si>
  <si>
    <t>183940-9 GUZMAN GONZALEZ MARIA 8.33,38</t>
  </si>
  <si>
    <t>183980-0 GALINDO CAPITTO VALERIA 9.14,44</t>
  </si>
  <si>
    <t>184051-7 SANCHEZ MAGAÑA MONICA SOFIA 9.86,44</t>
  </si>
  <si>
    <t>184185-6 SEGURA CASTILLO JANITZY DE LOS ANGELES 9.00,44</t>
  </si>
  <si>
    <t>184212-A GONZALEZ PEREZ ERIC RICARDO 9.71,44</t>
  </si>
  <si>
    <t>184214-4 ALVAREZ HERNANDEZ MARIA FERNANDA 9.57,44</t>
  </si>
  <si>
    <t>184215-1 ARELLANO ROJAS IRMA DIANA 9.57,44</t>
  </si>
  <si>
    <t>184220-0 VAZQUEZ ZARATE KATE VIVIAN 9.29,44</t>
  </si>
  <si>
    <t>184230-6 LOPEZ MARTINEZ JOSE EDUARDO 6.29,32</t>
  </si>
  <si>
    <t>184234-5 GUZMAN GOMEZ HECTOR 7.75,26</t>
  </si>
  <si>
    <t>184274-7 MINUTTI CRIVELLI DIEGO ALESSANDRO 9.17,38</t>
  </si>
  <si>
    <t>184278-6 GARCIA GALLARDO ANA LAURA 9.71,44</t>
  </si>
  <si>
    <t>184468-8 MORALES VILLEGAS ANGELICA ROCIO 9.14,44</t>
  </si>
  <si>
    <t>184485-7 JIMENEZ ZAVALA NATALIA ITZEL 9.71,44</t>
  </si>
  <si>
    <t>184487-1 PACHECO ESCALANTE MARIA JOSE 9.29,44</t>
  </si>
  <si>
    <t>184495-2 MELENDEZ REYES TOMAS DAVID 7.71,38</t>
  </si>
  <si>
    <t>184534-6 GRAVES - LONDON ELIZABETH SUSAN 9.50,38</t>
  </si>
  <si>
    <t>184567-4 DEL CASTILLO MARQUEZ ISABELLA 9.86,44</t>
  </si>
  <si>
    <t>184578-7 MAXIL HERNANDEZ MIGUEL ANGEL 7.17,32</t>
  </si>
  <si>
    <t>184582-9 HERRERA RUEDA BERNARDO JOSE 9.00,38</t>
  </si>
  <si>
    <t>184651-9 SOTOMAYOR OCHOA SEBASTIAN 9.14,44</t>
  </si>
  <si>
    <t>184752-A GARCIA CARRASCO BENJAMIN 9.20,32</t>
  </si>
  <si>
    <t>184859-4 ALVAREZ CABALLERO ANNIE 9.00,76</t>
  </si>
  <si>
    <t>184900-5 CASTILLO ITURBIDE SEBASTIAN DE JESUS 8.86,44</t>
  </si>
  <si>
    <t>184979-9 RAMIREZ JIMENEZ JUAN MANUEL 9.43,44</t>
  </si>
  <si>
    <t>185000-0 BORROEL AGUILERA IDALIA YATZIRI 6.14,26</t>
  </si>
  <si>
    <t>185144-5 SANCHEZ VAZQUEZ MARIA FERNANDA 7.00,6</t>
  </si>
  <si>
    <t>185196-7 ZEPEDA CARVENTE JESUS EDUARDO 9.43,44</t>
  </si>
  <si>
    <t>185298-5 FLORES GARCIA DEL VALLE MARCO ANTONIO 7.83,38</t>
  </si>
  <si>
    <t>181705-A GONZALEZ GONZALEZ ABEL 7.33,20</t>
  </si>
  <si>
    <t>182565-3 CHAVEZ DELGADO FLOR DE MARIA 8.44,56</t>
  </si>
  <si>
    <t>182948-9 VERA LAZARO ENRIQUE 7.44,50</t>
  </si>
  <si>
    <t>183247-4 CORDOVA HIDALGO ALMA DANAE 9.00,62</t>
  </si>
  <si>
    <t>183484-1 TAPIA BOLAÑOS MAURICIO 9.45,68</t>
  </si>
  <si>
    <t>183569-0 QUINTANAR ALMAGUER MARIA FERNANDA 9.60,62</t>
  </si>
  <si>
    <t>183584-5 CARRETO CASTRO JOSE HUMBERTO 8.00,44</t>
  </si>
  <si>
    <t>183627-8 BAEZ MUÑOZ ROBERTO 8.82,68</t>
  </si>
  <si>
    <t>176617-2 MENDOZA LOPEZ JESUS ENRIQUE 8.35,152</t>
  </si>
  <si>
    <t>176824-3 CARPIO JIMENEZ KAREN PAOLA 9.21,120</t>
  </si>
  <si>
    <t>176842-A JIMÉNEZ NIETO TANIA 9.11,122</t>
  </si>
  <si>
    <t>176854-A ROSADO MARTINEZ KARLA ANDREA 9.05,122</t>
  </si>
  <si>
    <t>181331-2 LOPEZ ENRIQUEZ CARLOS EFREN 5.91,36</t>
  </si>
  <si>
    <t>181780-7 GARCIA HERNANDEZ MARIO ALBERTO 9.32,124</t>
  </si>
  <si>
    <t>181798-0 MUENCH JIMENEZ ANA CRISTINA 9.48,138</t>
  </si>
  <si>
    <t>181805-3 OLIVARES CRUZ ANGEL GERARDO 8.86,142</t>
  </si>
  <si>
    <t>181838-1 MARTINEZ MARQUEZ ANA KAREN 9.73,144</t>
  </si>
  <si>
    <t>181855-0 RAMOS GONZALEZ PAULINA ALEJANDRA 9.80,130</t>
  </si>
  <si>
    <t>181963-5 LOPEZ TELLO ARAIZA CAROLINA 9.58,122</t>
  </si>
  <si>
    <t>181989-A ZEPEDA REYES PAOLA ANDREA 9.67,134</t>
  </si>
  <si>
    <t>181997-0 OCHOA GARCIA FABRICIO DE JESUS 8.27,144</t>
  </si>
  <si>
    <t>182005-2 GALDAMEZ FARRERA RODOLFO 8.55,128</t>
  </si>
  <si>
    <t>182098-3 MIMIAGA HERNANDEZ MARCOS DANIEL 8.78,116</t>
  </si>
  <si>
    <t>182205-A QUINTANA CARRASCO ANDREA 9.70,130</t>
  </si>
  <si>
    <t>182232-4 MONDRAGON MARAVILLA SANDRA PATRICIA 7.31,96</t>
  </si>
  <si>
    <t>182247-6 GARCIA ZARATE EDUARDO ISMAEL 9.60,128</t>
  </si>
  <si>
    <t>182283-9 CAJICA CONTRERAS DANIEL 8.86,136</t>
  </si>
  <si>
    <t>182309-2 SANCHEZ CAMACHO JESUS DALI 9.40,128</t>
  </si>
  <si>
    <t>182394-5 VALDEZ LOPEZ ANGEL AUGUSTO 7.05,114</t>
  </si>
  <si>
    <t>182461-0 RACE OCHOA SONIA ALEXANDRA 9.30,130</t>
  </si>
  <si>
    <t>182649-5 ONTIVEROS VILLA DIEGO 9.20,96</t>
  </si>
  <si>
    <t>182666-4 PEREZ VAZQUEZ ILSE KATIA 8.29,110</t>
  </si>
  <si>
    <t>182729-8 ECHAVARRIA AGUILAR LAURA OLIVIA 8.78,116</t>
  </si>
  <si>
    <t>182922-4 HERNANDEZ SOTO NAOMI 8.67,116</t>
  </si>
  <si>
    <t>182960-1 ALFARO RIOJA LOURDES IVETTE 8.88,162</t>
  </si>
  <si>
    <t>183025-1 SOLARES MONTES DE OCA VIRIDIANA 8.57,150</t>
  </si>
  <si>
    <t>183053-3 MOLINA DORANTES DIEGO ADOLFO 8.45,130</t>
  </si>
  <si>
    <t>183193-9 PLATAS MINUTTI RICARDO 8.71,110</t>
  </si>
  <si>
    <t>183346-0 HIDALGO PAZ VICTOR MANUEL 8.61,116</t>
  </si>
  <si>
    <t>179537-4 AMORES MORENO JULIA ELISA 9.05,136</t>
  </si>
  <si>
    <t>180253-6 QUINTIN LUGO CARLOS ANDRES 8.05,136</t>
  </si>
  <si>
    <t>180772-8 HERNANDEZ PERALTA LUIS JESUS 9.09,142</t>
  </si>
  <si>
    <t>181495-8 HERNÁNDEZ GUTIÉRREZ ALEJANDRO JESUS 7.78,44</t>
  </si>
  <si>
    <t>181540-8 FERNANDEZ BUENO NADIA 9.10,136</t>
  </si>
  <si>
    <t>181608-8 LUNA OLGUIN NAHIR RAMON 8.42,158</t>
  </si>
  <si>
    <t>181635-2 AGUILAR RUIZ RUBEN 9.46,158</t>
  </si>
  <si>
    <t>172594-8 CARRANZA CHAVEZ KARLA CRISTELA 9.44,212</t>
  </si>
  <si>
    <t>174322-4 FERNANDEZ HERRERO MARICRUZ 7.86,178</t>
  </si>
  <si>
    <t>174760-6 LIMON BAZAN IBRAHIM LAHUR 9.03,208</t>
  </si>
  <si>
    <t>175384-A GALICIA LUGO JOSE ABRAHAM 8.47,226</t>
  </si>
  <si>
    <t>176855-7 BALCAZAR JIMENEZ MARISOL 8.21,158</t>
  </si>
  <si>
    <t>176952-9 LOPEZ RAMIREZ BRANDON ALAN 9.50,172</t>
  </si>
  <si>
    <t>177055-6 BONILLA LAPPE YARA 9.56,238</t>
  </si>
  <si>
    <t>179693-1 CORREA TORRES CLAUDIA KARINA 8.55,264</t>
  </si>
  <si>
    <t>179700-4 VELAZCO JIMENEZ PATRICIA MICHELE 9.57,196</t>
  </si>
  <si>
    <t>180006-3 ROMERO LOPEZ CRISTIAN EDUARDO 8.04,180</t>
  </si>
  <si>
    <t>180036-A TORRES GONZALEZ JESUS ENRIQUE 9.54,232</t>
  </si>
  <si>
    <t>180256-8 SCHIAFFINI GONZALEZ ALINE LORRAINE 9.53,238</t>
  </si>
  <si>
    <t>180262-4 GALLARDO URIZAR FELIPE ALEJANDRO 8.63,186</t>
  </si>
  <si>
    <t>180271-2 PEREZ PERALES RAMIREZ JAIME 9.23,234</t>
  </si>
  <si>
    <t>180457-2 RODRIGUEZ BORBOLLA MARCO ANTONIO 7.97,228</t>
  </si>
  <si>
    <t>180543-1 TELLO BARRIOS JOSE PEDRO 8.62,186</t>
  </si>
  <si>
    <t>180551-2 TORRES GARZA ESTEFANIA 9.69,238</t>
  </si>
  <si>
    <t>180606-5 VALENCIA GARCIA KARLA 9.17,192</t>
  </si>
  <si>
    <t>180658-7 GUERRERO GUEVARA MAURICIO 8.85,218</t>
  </si>
  <si>
    <t>180724-5 BRAVO CARRERA MARIA JESUS 8.26,224</t>
  </si>
  <si>
    <t>180880-2 RAMIREZ BRINDIS SEBASTIAN ISMAEL 8.66,196</t>
  </si>
  <si>
    <t>180943-6 MARTINEZ MARTINI ANGELICA 9.23,204</t>
  </si>
  <si>
    <t>180947-5 ROMANO MACEDA RAUL 7.77,136</t>
  </si>
  <si>
    <t>181025-5 BOURET GALINDO VICTOR HUGO 8.24,154</t>
  </si>
  <si>
    <t>181061-8 RAMIREZ ACOSTA ARANTXA 9.38,212</t>
  </si>
  <si>
    <t>181101-9 PERALTA CANSECO FERNANDA EZENICE 9.26,282</t>
  </si>
  <si>
    <t>181276-7 ANDRUSCH ROMERO FRANZ 7.00,128</t>
  </si>
  <si>
    <t>181281-6 CERON NIETO ALBERTO 8.57,154</t>
  </si>
  <si>
    <t>181285-5 CORTES SANCHEZ VICTOR ENRIQUE 7.18,160</t>
  </si>
  <si>
    <t>181288-7 SALDAÑA NAVIA ULISES 8.94,246</t>
  </si>
  <si>
    <t>181381-A VAZQUEZMELLADO MAYAUDON CARLOS 8.88,230</t>
  </si>
  <si>
    <t>181450-A NECOECHEA ESCAMILLA IVAN ANTONIO 6.81,122</t>
  </si>
  <si>
    <t>181471-8 VIZCARRA GALVÁN DANIELA 8.97,252</t>
  </si>
  <si>
    <t>170543-7 MEDECIGO NUÑEZ JOSE ROBERTO 7.27,130</t>
  </si>
  <si>
    <t>172701-4 CONTRERAS PEREZ ARANTXA 9.25,208</t>
  </si>
  <si>
    <t>178142-0 LINARES FIGUEROA ALEJANDRO 7.88,146</t>
  </si>
  <si>
    <t>179617-7 RIOS DEL ANGEL ENRIQUE RAUL 7.93,186</t>
  </si>
  <si>
    <t>172595-5 CARRANZA CHAVEZ KARINA GRACIELA 9.60,284</t>
  </si>
  <si>
    <t>176593-3 SANTACRUZ MELENDEZ DIANA 9.26,284</t>
  </si>
  <si>
    <t>176624-6 PEREZ TOME LUIS DAVID 9.11,236</t>
  </si>
  <si>
    <t>177695-A MORALES GOMEZ RAFAEL 9.46,308</t>
  </si>
  <si>
    <t>177964-7 CASTILLO TORRES JOSHUA 9.73,300</t>
  </si>
  <si>
    <t>178075-5 BAZAN HERNANDEZ MOISES ABRAHAM 9.42,322</t>
  </si>
  <si>
    <t>178086-8 GONZALEZ SOSA ENEHER CRISTOPHER 8.19,290</t>
  </si>
  <si>
    <t>178231-1 MOZQUEDA ALVAREZ ARIEL OMAR 8.76,276</t>
  </si>
  <si>
    <t>178248-8 ROMERO GUTIERREZ NAILA NATALI 9.63,324</t>
  </si>
  <si>
    <t>178423-8 PEREZ JUAREZ LAURA PILAR 9.33,288</t>
  </si>
  <si>
    <t>178504-8 MENESES SASTRE SAORI 8.95,282</t>
  </si>
  <si>
    <t>178590-8 COLMENERO GÓMEZ JOSEFINA 9.13,322</t>
  </si>
  <si>
    <t>178627-4 PERALTA TEC MARIA FERNANDA 8.64,296</t>
  </si>
  <si>
    <t>178667-6 THEUREL ROMAGNOLI ERNESTO 8.69,262</t>
  </si>
  <si>
    <t>178707-7 CARRETO SANCHEZ SANTIAGO 9.26,224</t>
  </si>
  <si>
    <t>179134-8 GONZALEZ GONZALEZ ERICK IVAN 7.97,226</t>
  </si>
  <si>
    <t>179363-4 ALEGRIA FLORES OLGA 8.34,228</t>
  </si>
  <si>
    <t>179551-1 ANTONIO ESPARZA FARIAS DAPHNE FERNANDA 9.02,288</t>
  </si>
  <si>
    <t>175964-0 GELABERT DORAME COLETTE 9.04,324</t>
  </si>
  <si>
    <t>177717-4 OJEDA GARAY MAXIMILIANO 8.24,312</t>
  </si>
  <si>
    <t>177855-5 GUEVARA TOLEDO GABRIEL IVAN 8.26,286</t>
  </si>
  <si>
    <t>177862-9 ALVAREZ ESPINAL MARCO ANTONIO 8.02,272</t>
  </si>
  <si>
    <t>170513-0 CUEVAS OLVERA LUIS RAUL 8.44,326</t>
  </si>
  <si>
    <t>174421-0 ALARCON MALDONADO JOSEPHI JESUS 7.48,340</t>
  </si>
  <si>
    <t>174538-0 TOXTLE MENDOZA LUIS EDUARDO 9.08,360</t>
  </si>
  <si>
    <t>176074-1 TORAL SALGADO DIEGO ALBERTO 9.08,330</t>
  </si>
  <si>
    <t>176108-6 CHAVEZ NARVAEZ ENRIQUE MATZERATH 8.83,348</t>
  </si>
  <si>
    <t>176202-6 ESQUINCA SCHLIE GRETTEL 7.79,348</t>
  </si>
  <si>
    <t>176720-0 POUCEL SOTO PEDRO 7.13,270</t>
  </si>
  <si>
    <t>176979-0 PARRA ARMORA ERNESTO 8.83,350</t>
  </si>
  <si>
    <t>177100-6 SANTOS OLMEDO CARLOS MANUEL 8.98,314</t>
  </si>
  <si>
    <t>177327-5 MATA MARQUEZ FERNANDO 8.37,344</t>
  </si>
  <si>
    <t>173921-0 LEON CUEVAS SERGIO 9.00,352</t>
  </si>
  <si>
    <t>arturom</t>
  </si>
  <si>
    <t>Arturo Muñoz</t>
  </si>
  <si>
    <t>183662-3 CERON GIL LUIS DAVID 0.00,0</t>
  </si>
  <si>
    <t>185072-3 VERA CORTEZ JOSE JASSIEL 0.00,0</t>
  </si>
  <si>
    <t>185446-0 CARDENAS GARZA ARLINA 0.00,0</t>
  </si>
  <si>
    <t>185733-4 SALAS TLACOMULCO GILBERTO 0.00,0</t>
  </si>
  <si>
    <t>185863-4 GONZALEZ MARTINEZ HUGO 0.00,0</t>
  </si>
  <si>
    <t>185910-9 DECUIR GONZALEZ JOSUE 0.00,0</t>
  </si>
  <si>
    <t>186009-4 CARDENAS RAMIREZ RODRIGO 0.00,0</t>
  </si>
  <si>
    <t>186061-9 HERRERA LANDA BLANCA GUADALUPE 0.00,0</t>
  </si>
  <si>
    <t>186149-A URBINA HERNANDEZ SARAI DEL ROCIO 0.00,0</t>
  </si>
  <si>
    <t>186153-1 JIMENEZ ROMAN ARIEL 0.00,0</t>
  </si>
  <si>
    <t>186173-2 HERNANDEZ ARRIETA JUAN ALBERTO 0.00,0</t>
  </si>
  <si>
    <t>186196-5 VARGAS AYALA ALEJANDRO 0.00,0</t>
  </si>
  <si>
    <t>186203-8 PEREZ TORRES OMAR 0.00,0</t>
  </si>
  <si>
    <t>186277-5 BELLO SAID MARIELA 0.00,0</t>
  </si>
  <si>
    <t>186292-A ALVARO CAMACHO RAUL ANDRES 0.00,0</t>
  </si>
  <si>
    <t>186304-9 VELAZQUEZ SANCHEZ ANGEL 0.00,0</t>
  </si>
  <si>
    <t>186337-7 SANCHEZ GOMEZ ANA ELENA 0.00,0</t>
  </si>
  <si>
    <t>186430-A ARELLANO RODRIGUEZ JORGE EDUARDO 0.00,0</t>
  </si>
  <si>
    <t>186434-9 PEDRO ZARATE DIANA ITZEL 0.00,0</t>
  </si>
  <si>
    <t>186521-5 GUTIERREZ PAREDES GERARDO MAURICIO 0.00,0</t>
  </si>
  <si>
    <t>186583-2 AGUILAR ORTEGA ADRIAN EMMANUEL 0.00,0</t>
  </si>
  <si>
    <t>186589-6 SORIANO TORRES DIEGO 0.00,0</t>
  </si>
  <si>
    <t>186651-5 ALEJO RAMIREZ MARIANA 0.00,0</t>
  </si>
  <si>
    <t>186673-0 TENORIO MENDEZ SERGIO 0.00,0</t>
  </si>
  <si>
    <t>186709-A ZAYAS RONQUILLO RAQUEL ESMERALDA 0.00,0</t>
  </si>
  <si>
    <t>186742-0 CERVANTES ZELEDON DIEGO 0.00,0</t>
  </si>
  <si>
    <t>186805-4 MOLINA DORANTES OCTAVIO 0.00,0</t>
  </si>
  <si>
    <t>186832-9 HERNANDEZ GONZALEZ FATIMA 0.00,0</t>
  </si>
  <si>
    <t>187016-6 RIOS LOPEZ EHECATL 0.00,0</t>
  </si>
  <si>
    <t>187027-9 COLIN FUENTES MAURICIO ENRIQUE 0.00,0</t>
  </si>
  <si>
    <t>187113-8 LEAL ALBORES JOSE MANUEL 0.00,0</t>
  </si>
  <si>
    <t>187117-7 RICAÑO PEREZ CARLOS ANDRES 0.00,0</t>
  </si>
  <si>
    <t>187176-2 VIVEROS BORZANI JOSE CARLOS 0.00,0</t>
  </si>
  <si>
    <t>187241-3 RODRIGUEZ SOTO FRANCIS AMARA 0.00,0</t>
  </si>
  <si>
    <t>187244-5 ANGELES RODRIGUEZ ADAM ALYOSHA 0.00,0</t>
  </si>
  <si>
    <t>187327-A ALVAREZ GARAY SEBASTIAN 0.00,0</t>
  </si>
  <si>
    <t>187337-5 MORALES VELA PAMELA NICOLE 0.00,0</t>
  </si>
  <si>
    <t>185553-8 OROZCO BERLIN DANIEL 8.20,30</t>
  </si>
  <si>
    <t>185630-9 DOMINGUEZ VARGAS VICTOR RAFAEL 9.22,54</t>
  </si>
  <si>
    <t>176852-5 RAMIREZ LOZANO PAULINA TEUTILE 7.75,70</t>
  </si>
  <si>
    <t>178078-7 MAZA VELÁZQUEZ MARIANA 9.40,94</t>
  </si>
  <si>
    <t>178831-3 IBAÑEZ FARGA SARAH 9.31,82</t>
  </si>
  <si>
    <t>178841-9 LÓPEZ BADILLO JOSÉ CARLOS 9.71,90</t>
  </si>
  <si>
    <t>179123-5 FLORES HERNÁNDEZ ANGÉLICA JAZMÍN 9.27,96</t>
  </si>
  <si>
    <t>181306-2 GARCÍA SERRANO MIGUEL ÁNGEL 8.45,72</t>
  </si>
  <si>
    <t>183589-1 LOPEZ CORONA SERGIO DANIEL 8.67,56</t>
  </si>
  <si>
    <t>183729-6 GARCIA RICAÑO CESAR 9.75,104</t>
  </si>
  <si>
    <t>183836-3 LEAL CORRAL DANIELA FERNANDA 8.71,90</t>
  </si>
  <si>
    <t>183842-A GRACIA ANELL TANIA ANDREA 9.25,76</t>
  </si>
  <si>
    <t>183940-9 GUZMAN GONZALEZ MARIA 8.33,76</t>
  </si>
  <si>
    <t>183980-0 GALINDO CAPITTO VALERIA 9.33,96</t>
  </si>
  <si>
    <t>184051-7 SANCHEZ MAGAÑA MONICA SOFIA 9.69,102</t>
  </si>
  <si>
    <t>184185-6 SEGURA CASTILLO JANITZY DE LOS ANGELES 8.81,102</t>
  </si>
  <si>
    <t>184212-A GONZALEZ PEREZ ERIC RICARDO 9.63,102</t>
  </si>
  <si>
    <t>184214-4 ALVAREZ HERNANDEZ MARIA FERNANDA 9.69,102</t>
  </si>
  <si>
    <t>184215-1 ARELLANO ROJAS IRMA DIANA 9.63,102</t>
  </si>
  <si>
    <t>184220-0 VAZQUEZ ZARATE KATE VIVIAN 9.31,102</t>
  </si>
  <si>
    <t>184230-6 LOPEZ MARTINEZ JOSE EDUARDO 6.75,64</t>
  </si>
  <si>
    <t>184234-5 GUZMAN GOMEZ HECTOR 8.00,46</t>
  </si>
  <si>
    <t>184274-7 MINUTTI CRIVELLI DIEGO ALESSANDRO 9.31,82</t>
  </si>
  <si>
    <t>184278-6 GARCIA GALLARDO ANA LAURA 9.71,90</t>
  </si>
  <si>
    <t>184468-8 MORALES VILLEGAS ANGELICA ROCIO 9.40,94</t>
  </si>
  <si>
    <t>184485-7 JIMENEZ ZAVALA NATALIA ITZEL 9.80,96</t>
  </si>
  <si>
    <t>184487-1 PACHECO ESCALANTE MARIA JOSE 9.53,94</t>
  </si>
  <si>
    <t>184495-2 MELENDEZ REYES TOMAS DAVID 8.27,70</t>
  </si>
  <si>
    <t>184567-4 DEL CASTILLO MARQUEZ ISABELLA 9.87,94</t>
  </si>
  <si>
    <t>184578-7 MAXIL HERNANDEZ MIGUEL ANGEL 7.55,56</t>
  </si>
  <si>
    <t>184582-9 HERRERA RUEDA BERNARDO JOSE 9.21,88</t>
  </si>
  <si>
    <t>184651-9 SOTOMAYOR OCHOA SEBASTIAN 9.50,88</t>
  </si>
  <si>
    <t>184721-6 OJEDA SERAFIO ARANTXA ZU 9.50,12</t>
  </si>
  <si>
    <t>184752-A GARCIA CARRASCO BENJAMIN 9.08,82</t>
  </si>
  <si>
    <t>184859-4 ALVAREZ CABALLERO ANNIE 9.00,116</t>
  </si>
  <si>
    <t>184900-5 CASTILLO ITURBIDE SEBASTIAN DE JESUS 8.86,90</t>
  </si>
  <si>
    <t>184979-9 RAMIREZ JIMENEZ JUAN MANUEL 9.19,102</t>
  </si>
  <si>
    <t>185000-0 BORROEL AGUILERA IDALIA YATZIRI 6.38,44</t>
  </si>
  <si>
    <t>185144-5 SANCHEZ VAZQUEZ MARIA FERNANDA 8.00,24</t>
  </si>
  <si>
    <t>185196-7 ZEPEDA CARVENTE JESUS EDUARDO 9.46,82</t>
  </si>
  <si>
    <t>185298-5 FLORES GARCIA DEL VALLE MARCO ANTONIO 7.50,64</t>
  </si>
  <si>
    <t>181705-A GONZALEZ GONZALEZ ABEL 7.70,66</t>
  </si>
  <si>
    <t>182565-3 CHAVEZ DELGADO FLOR DE MARIA 8.54,82</t>
  </si>
  <si>
    <t>183247-4 CORDOVA HIDALGO ALMA DANAE 8.79,88</t>
  </si>
  <si>
    <t>183484-1 TAPIA BOLAÑOS MAURICIO 9.37,124</t>
  </si>
  <si>
    <t>183569-0 QUINTANAR ALMAGUER MARIA FERNANDA 9.65,108</t>
  </si>
  <si>
    <t>183584-5 CARRETO CASTRO JOSE HUMBERTO 8.07,82</t>
  </si>
  <si>
    <t>183627-8 BAEZ MUÑOZ ROBERTO 8.59,110</t>
  </si>
  <si>
    <t>176617-2 MENDOZA LOPEZ JESUS ENRIQUE 8.52,204</t>
  </si>
  <si>
    <t>176824-3 CARPIO JIMENEZ KAREN PAOLA 9.36,164</t>
  </si>
  <si>
    <t>176842-A JIMÉNEZ NIETO TANIA 8.96,162</t>
  </si>
  <si>
    <t>176854-A ROSADO MARTINEZ KARLA ANDREA 9.04,172</t>
  </si>
  <si>
    <t>181780-7 GARCIA HERNANDEZ MARIO ALBERTO 9.15,172</t>
  </si>
  <si>
    <t>181798-0 MUENCH JIMENEZ ANA CRISTINA 9.50,182</t>
  </si>
  <si>
    <t>181805-3 OLIVARES CRUZ ANGEL GERARDO 8.90,188</t>
  </si>
  <si>
    <t>181838-1 MARTINEZ MARQUEZ ANA KAREN 9.71,208</t>
  </si>
  <si>
    <t>181855-0 RAMOS GONZALEZ PAULINA ALEJANDRA 9.74,176</t>
  </si>
  <si>
    <t>181963-5 LOPEZ TELLO ARAIZA CAROLINA 9.50,158</t>
  </si>
  <si>
    <t>181989-A ZEPEDA REYES PAOLA ANDREA 9.63,176</t>
  </si>
  <si>
    <t>181997-0 OCHOA GARCIA FABRICIO DE JESUS 8.21,184</t>
  </si>
  <si>
    <t>182005-2 GALDAMEZ FARRERA RODOLFO 8.54,170</t>
  </si>
  <si>
    <t>182098-3 MIMIAGA HERNANDEZ MARCOS DANIEL 8.81,138</t>
  </si>
  <si>
    <t>182205-A QUINTANA CARRASCO ANDREA 9.73,172</t>
  </si>
  <si>
    <t>182232-4 MONDRAGON MARAVILLA SANDRA PATRICIA 7.14,126</t>
  </si>
  <si>
    <t>182247-6 GARCIA ZARATE EDUARDO ISMAEL 9.52,176</t>
  </si>
  <si>
    <t>182283-9 CAJICA CONTRERAS DANIEL 8.89,178</t>
  </si>
  <si>
    <t>182309-2 SANCHEZ CAMACHO JESUS DALI 9.27,172</t>
  </si>
  <si>
    <t>182394-5 VALDEZ LOPEZ ANGEL AUGUSTO 6.92,142</t>
  </si>
  <si>
    <t>182461-0 RACE OCHOA SONIA ALEXANDRA 9.40,162</t>
  </si>
  <si>
    <t>182649-5 ONTIVEROS VILLA DIEGO 9.10,130</t>
  </si>
  <si>
    <t>182666-4 PEREZ VAZQUEZ ILSE KATIA 8.39,152</t>
  </si>
  <si>
    <t>182729-8 ECHAVARRIA AGUILAR LAURA OLIVIA 8.96,168</t>
  </si>
  <si>
    <t>182922-4 HERNANDEZ SOTO NAOMI 8.93,174</t>
  </si>
  <si>
    <t>182960-1 ALFARO RIOJA LOURDES IVETTE 8.97,192</t>
  </si>
  <si>
    <t>183025-1 SOLARES MONTES DE OCA VIRIDIANA 8.50,198</t>
  </si>
  <si>
    <t>183053-3 MOLINA DORANTES DIEGO ADOLFO 8.35,170</t>
  </si>
  <si>
    <t>183193-9 PLATAS MINUTTI RICARDO 8.72,164</t>
  </si>
  <si>
    <t>183346-0 HIDALGO PAZ VICTOR MANUEL 8.65,170</t>
  </si>
  <si>
    <t>179537-4 AMORES MORENO JULIA ELISA 9.14,190</t>
  </si>
  <si>
    <t>180253-6 QUINTIN LUGO CARLOS ANDRES 7.85,168</t>
  </si>
  <si>
    <t>180772-8 HERNANDEZ PERALTA LUIS JESUS 9.13,196</t>
  </si>
  <si>
    <t>181235-8 MARTINEZ GUZMAN ALEJANDRA 8.26,124</t>
  </si>
  <si>
    <t>181540-8 FERNANDEZ BUENO NADIA 9.04,176</t>
  </si>
  <si>
    <t>181608-8 LUNA OLGUIN NAHIR RAMON 8.55,208</t>
  </si>
  <si>
    <t>181635-2 AGUILAR RUIZ RUBEN 9.38,214</t>
  </si>
  <si>
    <t>172006-5 JIMENEZ SANTANDER MARIA DEL PILAR GUADALUPE 9.56,212</t>
  </si>
  <si>
    <t>172594-8 CARRANZA CHAVEZ KARLA CRISTELA 9.36,262</t>
  </si>
  <si>
    <t>174322-4 FERNANDEZ HERRERO MARICRUZ 7.73,210</t>
  </si>
  <si>
    <t>174760-6 LIMON BAZAN IBRAHIM LAHUR 9.06,244</t>
  </si>
  <si>
    <t>175384-A GALICIA LUGO JOSE ABRAHAM 8.47,290</t>
  </si>
  <si>
    <t>176855-7 BALCAZAR JIMENEZ MARISOL 8.24,190</t>
  </si>
  <si>
    <t>176952-9 LOPEZ RAMIREZ BRANDON ALAN 9.49,234</t>
  </si>
  <si>
    <t>177055-6 BONILLA LAPPE YARA 9.58,290</t>
  </si>
  <si>
    <t>179693-1 CORREA TORRES CLAUDIA KARINA 8.59,326</t>
  </si>
  <si>
    <t>179700-4 VELAZCO JIMENEZ PATRICIA MICHELE 9.61,254</t>
  </si>
  <si>
    <t>180006-3 ROMERO LOPEZ CRISTIAN EDUARDO 8.10,202</t>
  </si>
  <si>
    <t>180036-A TORRES GONZALEZ JESUS ENRIQUE 9.47,288</t>
  </si>
  <si>
    <t>180256-8 SCHIAFFINI GONZALEZ ALINE LORRAINE 9.41,296</t>
  </si>
  <si>
    <t>180262-4 GALLARDO URIZAR FELIPE ALEJANDRO 8.65,216</t>
  </si>
  <si>
    <t>180271-2 PEREZ PERALES RAMIREZ JAIME 9.11,300</t>
  </si>
  <si>
    <t>180457-2 RODRIGUEZ BORBOLLA MARCO ANTONIO 8.10,276</t>
  </si>
  <si>
    <t>180543-1 TELLO BARRIOS JOSE PEDRO 8.56,222</t>
  </si>
  <si>
    <t>180551-2 TORRES GARZA ESTEFANIA 9.68,274</t>
  </si>
  <si>
    <t>180606-5 VALENCIA GARCIA KARLA 9.14,234</t>
  </si>
  <si>
    <t>180658-7 GUERRERO GUEVARA MAURICIO 8.79,280</t>
  </si>
  <si>
    <t>180724-5 BRAVO CARRERA MARIA JESUS 8.34,276</t>
  </si>
  <si>
    <t>180880-2 RAMIREZ BRINDIS SEBASTIAN ISMAEL 8.78,250</t>
  </si>
  <si>
    <t>180943-6 MARTINEZ MARTINI ANGELICA 9.27,248</t>
  </si>
  <si>
    <t>180947-5 ROMANO MACEDA RAUL 7.84,164</t>
  </si>
  <si>
    <t>181025-5 BOURET GALINDO VICTOR HUGO 8.07,160</t>
  </si>
  <si>
    <t>181061-8 RAMIREZ ACOSTA ARANTXA 9.41,256</t>
  </si>
  <si>
    <t>181101-9 PERALTA CANSECO FERNANDA EZENICE 9.28,330</t>
  </si>
  <si>
    <t>181276-7 ANDRUSCH ROMERO FRANZ 7.19,150</t>
  </si>
  <si>
    <t>181281-6 CERON NIETO ALBERTO 8.62,178</t>
  </si>
  <si>
    <t>181285-5 CORTES SANCHEZ VICTOR ENRIQUE 7.20,184</t>
  </si>
  <si>
    <t>181288-7 SALDAÑA NAVIA ULISES 8.98,308</t>
  </si>
  <si>
    <t>181381-A VAZQUEZMELLADO MAYAUDON CARLOS 8.86,286</t>
  </si>
  <si>
    <t>181450-A NECOECHEA ESCAMILLA IVAN ANTONIO 6.79,136</t>
  </si>
  <si>
    <t>181471-8 VIZCARRA GALVÁN DANIELA 8.93,296</t>
  </si>
  <si>
    <t>172701-4 CONTRERAS PEREZ ARANTXA 9.37,248</t>
  </si>
  <si>
    <t>178142-0 LINARES FIGUEROA ALEJANDRO 8.18,178</t>
  </si>
  <si>
    <t>179617-7 RIOS DEL ANGEL ENRIQUE RAUL 7.78,222</t>
  </si>
  <si>
    <t>172595-5 CARRANZA CHAVEZ KARINA GRACIELA 9.49,328</t>
  </si>
  <si>
    <t>176593-3 SANTACRUZ MELENDEZ DIANA 9.16,332</t>
  </si>
  <si>
    <t>176624-6 PEREZ TOME LUIS DAVID 9.10,256</t>
  </si>
  <si>
    <t>177008-0 ZUÑIGA AGUILAR VICTOR ALBERTO 7.43,296</t>
  </si>
  <si>
    <t>177695-A MORALES GOMEZ RAFAEL 9.40,346</t>
  </si>
  <si>
    <t>177964-7 CASTILLO TORRES JOSHUA 9.70,334</t>
  </si>
  <si>
    <t>178075-5 BAZAN HERNANDEZ MOISES ABRAHAM 9.40,352</t>
  </si>
  <si>
    <t>178086-8 GONZALEZ SOSA ENEHER CRISTOPHER 8.18,332</t>
  </si>
  <si>
    <t>178231-1 MOZQUEDA ALVAREZ ARIEL OMAR 8.71,324</t>
  </si>
  <si>
    <t>178248-8 ROMERO GUTIERREZ NAILA NATALI 9.57,362</t>
  </si>
  <si>
    <t>178423-8 PEREZ JUAREZ LAURA PILAR 9.31,304</t>
  </si>
  <si>
    <t>178504-8 MENESES SASTRE SAORI 8.92,334</t>
  </si>
  <si>
    <t>178627-4 PERALTA TEC MARIA FERNANDA 8.64,352</t>
  </si>
  <si>
    <t>178667-6 THEUREL ROMAGNOLI ERNESTO 8.59,314</t>
  </si>
  <si>
    <t>178707-7 CARRETO SANCHEZ SANTIAGO 9.29,274</t>
  </si>
  <si>
    <t>179134-8 GONZALEZ GONZALEZ ERICK IVAN 8.02,280</t>
  </si>
  <si>
    <t>179363-4 ALEGRIA FLORES OLGA 8.40,266</t>
  </si>
  <si>
    <t>179551-1 ANTONIO ESPARZA FARIAS DAPHNE FERNANDA 9.02,332</t>
  </si>
  <si>
    <t>175964-0 GELABERT DORAME COLETTE 8.96,354</t>
  </si>
  <si>
    <t>177717-4 OJEDA GARAY MAXIMILIANO 8.35,346</t>
  </si>
  <si>
    <t>177855-5 GUEVARA TOLEDO GABRIEL IVAN 8.31,320</t>
  </si>
  <si>
    <t>177862-9 ALVAREZ ESPINAL MARCO ANTONIO 8.02,314</t>
  </si>
  <si>
    <t>170513-0 CUEVAS OLVERA LUIS RAUL 8.45,350</t>
  </si>
  <si>
    <t>174421-0 ALARCON MALDONADO JOSEPHI JESUS 7.55,378</t>
  </si>
  <si>
    <t>176202-6 ESQUINCA SCHLIE GRETTEL 7.77,366</t>
  </si>
  <si>
    <t>176720-0 POUCEL SOTO PEDRO 7.16,310</t>
  </si>
  <si>
    <t>176979-0 PARRA ARMORA ERNESTO 8.85,374</t>
  </si>
  <si>
    <t>177100-6 SANTOS OLMEDO CARLOS MANUEL 8.93,362</t>
  </si>
  <si>
    <t>175864-7 SANCHEZ PALACIOS FRANCISCO 8.70,254</t>
  </si>
  <si>
    <t>174698-7 DIAZ CHAGOYA GUILLERMO 9.11,360</t>
  </si>
  <si>
    <t>175037-3 CASTAÑEDA GOMEZ ROBERTO CARLOS 7.55,318</t>
  </si>
  <si>
    <t>175232-4 BERNABE VILLANUEVA MARVIN 8.27,368</t>
  </si>
  <si>
    <t>173091-6 CORTES AGUILAR JESSICA KARINA 7.91,354</t>
  </si>
  <si>
    <t>172327-4 GONZALEZ VERA CRISTOBAL 7.43,398</t>
  </si>
  <si>
    <t>172369-0 NICOLAS HERNANDEZ JOSE LUIS 7.55,362</t>
  </si>
  <si>
    <t>Luis Vázquez</t>
  </si>
  <si>
    <t>Eduardo Sandoval</t>
  </si>
  <si>
    <t>Chang</t>
  </si>
  <si>
    <t>Luis Gabarrón</t>
  </si>
  <si>
    <t>Luis Enrique Vera</t>
  </si>
  <si>
    <t>Edgar Pérez</t>
  </si>
  <si>
    <t>Veronica Rodríguez</t>
  </si>
  <si>
    <t>Arturo Córdova</t>
  </si>
  <si>
    <t>Edgar Martínez</t>
  </si>
  <si>
    <t>9 a 11</t>
  </si>
  <si>
    <t>11 a 13</t>
  </si>
  <si>
    <t>15 a 17</t>
  </si>
  <si>
    <t>9 a 13</t>
  </si>
  <si>
    <t>7 a 9</t>
  </si>
  <si>
    <t>17 a 19</t>
  </si>
  <si>
    <t>Magda Lugo</t>
  </si>
  <si>
    <t>13 a 15</t>
  </si>
  <si>
    <t>Armando Soto</t>
  </si>
  <si>
    <t>Ángel Revuelta</t>
  </si>
  <si>
    <t>Antonio Gutierrez</t>
  </si>
  <si>
    <t>Samir Durán</t>
  </si>
  <si>
    <t>Manuel Siordia</t>
  </si>
  <si>
    <t>Arturo García</t>
  </si>
  <si>
    <t>Victor Moss</t>
  </si>
  <si>
    <t>Viabilidad</t>
  </si>
  <si>
    <t>H</t>
  </si>
  <si>
    <t>I</t>
  </si>
  <si>
    <t>Roberto Razo</t>
  </si>
  <si>
    <t>Oswaldo</t>
  </si>
  <si>
    <t>E</t>
  </si>
  <si>
    <t>F</t>
  </si>
  <si>
    <t>G</t>
  </si>
  <si>
    <t>Y</t>
  </si>
  <si>
    <t>A</t>
  </si>
  <si>
    <t>B</t>
  </si>
  <si>
    <t>C</t>
  </si>
  <si>
    <t>ARGÜELLES RAMÍREZ MARÍA DEL ROCÍO</t>
  </si>
  <si>
    <t>CERON GIL LUIS DAVID</t>
  </si>
  <si>
    <t>CASTAÑO GUERRA ALEXIS</t>
  </si>
  <si>
    <t>TORRES GONZALEZ LUIS ARMANDO</t>
  </si>
  <si>
    <t>CUAPA MELENDEZ IVAN</t>
  </si>
  <si>
    <t>CASTILLO ZEMPOALTECATL DANIEL</t>
  </si>
  <si>
    <t>VERA CORTEZ JOSE JASSIEL</t>
  </si>
  <si>
    <t>NANNI CADO STEFANO IVAN</t>
  </si>
  <si>
    <t>CARDENAS GARZA ARLINA</t>
  </si>
  <si>
    <t>SALAS TLACOMULCO GILBERTO</t>
  </si>
  <si>
    <t>GONZALEZ MARTINEZ HUGO</t>
  </si>
  <si>
    <t>DECUIR GONZALEZ JOSUE</t>
  </si>
  <si>
    <t>CARDENAS RAMIREZ RODRIGO</t>
  </si>
  <si>
    <t>HERRERA LANDA BLANCA GUADALUPE</t>
  </si>
  <si>
    <t>URBINA HERNANDEZ SARAI DEL ROCIO</t>
  </si>
  <si>
    <t>JIMENEZ ROMAN ARIEL</t>
  </si>
  <si>
    <t>HERNANDEZ ARRIETA JUAN ALBERTO</t>
  </si>
  <si>
    <t>VARGAS AYALA ALEJANDRO</t>
  </si>
  <si>
    <t>PEREZ TORRES OMAR</t>
  </si>
  <si>
    <t>BELLO SAID MARIELA</t>
  </si>
  <si>
    <t>ALVARO CAMACHO RAUL ANDRES</t>
  </si>
  <si>
    <t>VELAZQUEZ SANCHEZ ANGEL</t>
  </si>
  <si>
    <t>SANCHEZ GOMEZ ANA ELENA</t>
  </si>
  <si>
    <t>ARELLANO RODRIGUEZ JORGE EDUARDO</t>
  </si>
  <si>
    <t>PEDRO ZARATE DIANA ITZEL</t>
  </si>
  <si>
    <t>GUTIERREZ PAREDES GERARDO MAURICIO</t>
  </si>
  <si>
    <t>AGUILAR ORTEGA ADRIAN EMMANUEL</t>
  </si>
  <si>
    <t>SORIANO TORRES DIEGO</t>
  </si>
  <si>
    <t>ALEJO RAMIREZ MARIANA</t>
  </si>
  <si>
    <t>TENORIO MENDEZ SERGIO</t>
  </si>
  <si>
    <t>ZAYAS RONQUILLO RAQUEL ESMERALDA</t>
  </si>
  <si>
    <t>CERVANTES ZELEDON DIEGO</t>
  </si>
  <si>
    <t>MOLINA DORANTES OCTAVIO</t>
  </si>
  <si>
    <t>HERNANDEZ GONZALEZ FATIMA</t>
  </si>
  <si>
    <t>RIOS LOPEZ EHECATL</t>
  </si>
  <si>
    <t>LEAL ALBORES JOSE MANUEL</t>
  </si>
  <si>
    <t>RICAÑO PEREZ CARLOS ANDRES</t>
  </si>
  <si>
    <t>VIVEROS BORZANI JOSE CARLOS</t>
  </si>
  <si>
    <t>RODRIGUEZ SOTO FRANCIS AMARA</t>
  </si>
  <si>
    <t>ANGELES RODRIGUEZ ADAM ALYOSHA</t>
  </si>
  <si>
    <t>GRAVES - LONDON ELIZABETH SUSAN</t>
  </si>
  <si>
    <t>OROZCO BERLIN DANIEL</t>
  </si>
  <si>
    <t>DOMINGUEZ VARGAS VICTOR RAFAEL</t>
  </si>
  <si>
    <t>RAMIREZ LOZANO PAULINA TEUTILE</t>
  </si>
  <si>
    <t>MAZA VELÁZQUEZ MARIANA</t>
  </si>
  <si>
    <t>IBAÑEZ FARGA SARAH</t>
  </si>
  <si>
    <t>LÓPEZ BADILLO JOSÉ CARLOS</t>
  </si>
  <si>
    <t>FLORES HERNÁNDEZ ANGÉLICA JAZMÍN</t>
  </si>
  <si>
    <t>GARCÍA SERRANO MIGUEL ÁNGEL</t>
  </si>
  <si>
    <t>LOPEZ CORONA SERGIO DANIEL</t>
  </si>
  <si>
    <t>GARCIA RICAÑO CESAR</t>
  </si>
  <si>
    <t>LEAL CORRAL DANIELA FERNANDA</t>
  </si>
  <si>
    <t>GRACIA ANELL TANIA ANDREA</t>
  </si>
  <si>
    <t>GALINDO CAPITTO VALERIA</t>
  </si>
  <si>
    <t>SANCHEZ MAGAÑA MONICA SOFIA</t>
  </si>
  <si>
    <t>SEGURA CASTILLO JANITZY DE LOS ANGELES</t>
  </si>
  <si>
    <t>GONZALEZ PEREZ ERIC RICARDO</t>
  </si>
  <si>
    <t>ALVAREZ HERNANDEZ MARIA FERNANDA</t>
  </si>
  <si>
    <t>ARELLANO ROJAS IRMA DIANA</t>
  </si>
  <si>
    <t>LOPEZ MARTINEZ JOSE EDUARDO</t>
  </si>
  <si>
    <t>GUZMAN GOMEZ HECTOR</t>
  </si>
  <si>
    <t>MINUTTI CRIVELLI DIEGO ALESSANDRO</t>
  </si>
  <si>
    <t>GARCIA GALLARDO ANA LAURA</t>
  </si>
  <si>
    <t>MORALES VILLEGAS ANGELICA ROCIO</t>
  </si>
  <si>
    <t>JIMENEZ ZAVALA NATALIA ITZEL</t>
  </si>
  <si>
    <t>PACHECO ESCALANTE MARIA JOSE</t>
  </si>
  <si>
    <t>MELENDEZ REYES TOMAS DAVID</t>
  </si>
  <si>
    <t>DEL CASTILLO MARQUEZ ISABELLA</t>
  </si>
  <si>
    <t>MAXIL HERNANDEZ MIGUEL ANGEL</t>
  </si>
  <si>
    <t>HERRERA RUEDA BERNARDO JOSE</t>
  </si>
  <si>
    <t>SOTOMAYOR OCHOA SEBASTIAN</t>
  </si>
  <si>
    <t>OJEDA SERAFIO ARANTXA ZU</t>
  </si>
  <si>
    <t>GARCIA CARRASCO BENJAMIN</t>
  </si>
  <si>
    <t>ALVAREZ CABALLERO ANNIE</t>
  </si>
  <si>
    <t>CASTILLO ITURBIDE SEBASTIAN DE JESUS</t>
  </si>
  <si>
    <t>RAMIREZ JIMENEZ JUAN MANUEL</t>
  </si>
  <si>
    <t>BORROEL AGUILERA IDALIA YATZIRI</t>
  </si>
  <si>
    <t>SANCHEZ VAZQUEZ MARIA FERNANDA</t>
  </si>
  <si>
    <t>ZEPEDA CARVENTE JESUS EDUARDO</t>
  </si>
  <si>
    <t>FLORES GARCIA DEL VALLE MARCO ANTONIO</t>
  </si>
  <si>
    <t>GONZALEZ GONZALEZ ABEL</t>
  </si>
  <si>
    <t>CHAVEZ DELGADO FLOR DE MARIA</t>
  </si>
  <si>
    <t>CORDOVA HIDALGO ALMA DANAE</t>
  </si>
  <si>
    <t>TAPIA BOLAÑOS MAURICIO</t>
  </si>
  <si>
    <t>QUINTANAR ALMAGUER MARIA FERNANDA</t>
  </si>
  <si>
    <t>CARRETO CASTRO JOSE HUMBERTO</t>
  </si>
  <si>
    <t>BAEZ MUÑOZ ROBERTO</t>
  </si>
  <si>
    <t>MENDOZA LOPEZ JESUS ENRIQUE</t>
  </si>
  <si>
    <t>CARPIO JIMENEZ KAREN PAOLA</t>
  </si>
  <si>
    <t>JIMÉNEZ NIETO TANIA</t>
  </si>
  <si>
    <t>ROSADO MARTINEZ KARLA ANDREA</t>
  </si>
  <si>
    <t>GARCIA HERNANDEZ MARIO ALBERTO</t>
  </si>
  <si>
    <t>MUENCH JIMENEZ ANA CRISTINA</t>
  </si>
  <si>
    <t>OLIVARES CRUZ ANGEL GERARDO</t>
  </si>
  <si>
    <t>MARTINEZ MARQUEZ ANA KAREN</t>
  </si>
  <si>
    <t>RAMOS GONZALEZ PAULINA ALEJANDRA</t>
  </si>
  <si>
    <t>LOPEZ TELLO ARAIZA CAROLINA</t>
  </si>
  <si>
    <t>ZEPEDA REYES PAOLA ANDREA</t>
  </si>
  <si>
    <t>OCHOA GARCIA FABRICIO DE JESUS</t>
  </si>
  <si>
    <t>GALDAMEZ FARRERA RODOLFO</t>
  </si>
  <si>
    <t>MIMIAGA HERNANDEZ MARCOS DANIEL</t>
  </si>
  <si>
    <t>QUINTANA CARRASCO ANDREA</t>
  </si>
  <si>
    <t>GARCIA ZARATE EDUARDO ISMAEL</t>
  </si>
  <si>
    <t>CAJICA CONTRERAS DANIEL</t>
  </si>
  <si>
    <t>SANCHEZ CAMACHO JESUS DALI</t>
  </si>
  <si>
    <t>VALDEZ LOPEZ ANGEL AUGUSTO</t>
  </si>
  <si>
    <t>RACE OCHOA SONIA ALEXANDRA</t>
  </si>
  <si>
    <t>ONTIVEROS VILLA DIEGO</t>
  </si>
  <si>
    <t>PEREZ VAZQUEZ ILSE KATIA</t>
  </si>
  <si>
    <t>ECHAVARRIA AGUILAR LAURA OLIVIA</t>
  </si>
  <si>
    <t>HERNANDEZ SOTO NAOMI</t>
  </si>
  <si>
    <t>ALFARO RIOJA LOURDES IVETTE</t>
  </si>
  <si>
    <t>SOLARES MONTES DE OCA VIRIDIANA</t>
  </si>
  <si>
    <t>MOLINA DORANTES DIEGO ADOLFO</t>
  </si>
  <si>
    <t>PLATAS MINUTTI RICARDO</t>
  </si>
  <si>
    <t>HIDALGO PAZ VICTOR MANUEL</t>
  </si>
  <si>
    <t>AMORES MORENO JULIA ELISA</t>
  </si>
  <si>
    <t>QUINTIN LUGO CARLOS ANDRES</t>
  </si>
  <si>
    <t>HERNANDEZ PERALTA LUIS JESUS</t>
  </si>
  <si>
    <t>MARTINEZ GUZMAN ALEJANDRA</t>
  </si>
  <si>
    <t>FERNANDEZ BUENO NADIA</t>
  </si>
  <si>
    <t>LUNA OLGUIN NAHIR RAMON</t>
  </si>
  <si>
    <t>AGUILAR RUIZ RUBEN</t>
  </si>
  <si>
    <t>JIMENEZ SANTANDER MARIA DEL PILAR GUADALUPE</t>
  </si>
  <si>
    <t>CARRANZA CHAVEZ KARLA CRISTELA</t>
  </si>
  <si>
    <t>FERNANDEZ HERRERO MARICRUZ</t>
  </si>
  <si>
    <t>LIMON BAZAN IBRAHIM LAHUR</t>
  </si>
  <si>
    <t>GALICIA LUGO JOSE ABRAHAM</t>
  </si>
  <si>
    <t>BALCAZAR JIMENEZ MARISOL</t>
  </si>
  <si>
    <t>LOPEZ RAMIREZ BRANDON ALAN</t>
  </si>
  <si>
    <t>BONILLA LAPPE YARA</t>
  </si>
  <si>
    <t>CORREA TORRES CLAUDIA KARINA</t>
  </si>
  <si>
    <t>VELAZCO JIMENEZ PATRICIA MICHELE</t>
  </si>
  <si>
    <t>ROMERO LOPEZ CRISTIAN EDUARDO</t>
  </si>
  <si>
    <t>TORRES GONZALEZ JESUS ENRIQUE</t>
  </si>
  <si>
    <t>SCHIAFFINI GONZALEZ ALINE LORRAINE</t>
  </si>
  <si>
    <t>GALLARDO URIZAR FELIPE ALEJANDRO</t>
  </si>
  <si>
    <t>PEREZ PERALES RAMIREZ JAIME</t>
  </si>
  <si>
    <t>RODRIGUEZ BORBOLLA MARCO ANTONIO</t>
  </si>
  <si>
    <t>TELLO BARRIOS JOSE PEDRO</t>
  </si>
  <si>
    <t>TORRES GARZA ESTEFANIA</t>
  </si>
  <si>
    <t>VALENCIA GARCIA KARLA</t>
  </si>
  <si>
    <t>GUERRERO GUEVARA MAURICIO</t>
  </si>
  <si>
    <t>BRAVO CARRERA MARIA JESUS</t>
  </si>
  <si>
    <t>RAMIREZ BRINDIS SEBASTIAN ISMAEL</t>
  </si>
  <si>
    <t>MARTINEZ MARTINI ANGELICA</t>
  </si>
  <si>
    <t>ROMANO MACEDA RAUL</t>
  </si>
  <si>
    <t>BOURET GALINDO VICTOR HUGO</t>
  </si>
  <si>
    <t>RAMIREZ ACOSTA ARANTXA</t>
  </si>
  <si>
    <t>ANDRUSCH ROMERO FRANZ</t>
  </si>
  <si>
    <t>CERON NIETO ALBERTO</t>
  </si>
  <si>
    <t>CORTES SANCHEZ VICTOR ENRIQUE</t>
  </si>
  <si>
    <t>SALDAÑA NAVIA ULISES</t>
  </si>
  <si>
    <t>VAZQUEZMELLADO MAYAUDON CARLOS</t>
  </si>
  <si>
    <t>NECOECHEA ESCAMILLA IVAN ANTONIO</t>
  </si>
  <si>
    <t>VIZCARRA GALVÁN DANIELA</t>
  </si>
  <si>
    <t>CONTRERAS PEREZ ARANTXA</t>
  </si>
  <si>
    <t>LINARES FIGUEROA ALEJANDRO</t>
  </si>
  <si>
    <t>RIOS DEL ANGEL ENRIQUE RAUL</t>
  </si>
  <si>
    <t>CARRANZA CHAVEZ KARINA GRACIELA</t>
  </si>
  <si>
    <t>SANTACRUZ MELENDEZ DIANA</t>
  </si>
  <si>
    <t>PEREZ TOME LUIS DAVID</t>
  </si>
  <si>
    <t>ZUÑIGA AGUILAR VICTOR ALBERTO</t>
  </si>
  <si>
    <t>MORALES GOMEZ RAFAEL</t>
  </si>
  <si>
    <t>CASTILLO TORRES JOSHUA</t>
  </si>
  <si>
    <t>GONZALEZ SOSA ENEHER CRISTOPHER</t>
  </si>
  <si>
    <t>MOZQUEDA ALVAREZ ARIEL OMAR</t>
  </si>
  <si>
    <t>ROMERO GUTIERREZ NAILA NATALI</t>
  </si>
  <si>
    <t>PEREZ JUAREZ LAURA PILAR</t>
  </si>
  <si>
    <t>PERALTA TEC MARIA FERNANDA</t>
  </si>
  <si>
    <t>THEUREL ROMAGNOLI ERNESTO</t>
  </si>
  <si>
    <t>CARRETO SANCHEZ SANTIAGO</t>
  </si>
  <si>
    <t>GONZALEZ GONZALEZ ERICK IVAN</t>
  </si>
  <si>
    <t>ALEGRIA FLORES OLGA</t>
  </si>
  <si>
    <t>ANTONIO ESPARZA FARIAS DAPHNE FERNANDA</t>
  </si>
  <si>
    <t>OJEDA GARAY MAXIMILIANO</t>
  </si>
  <si>
    <t>GUEVARA TOLEDO GABRIEL IVAN</t>
  </si>
  <si>
    <t>ALVAREZ ESPINAL MARCO ANTONIO</t>
  </si>
  <si>
    <t>POUCEL SOTO PEDRO</t>
  </si>
  <si>
    <t>0.00</t>
  </si>
  <si>
    <t>8.86</t>
  </si>
  <si>
    <t>5.57</t>
  </si>
  <si>
    <t>9.14</t>
  </si>
  <si>
    <t>8.29</t>
  </si>
  <si>
    <t>9.29</t>
  </si>
  <si>
    <t>8.57</t>
  </si>
  <si>
    <t>8.71</t>
  </si>
  <si>
    <t>9.71</t>
  </si>
  <si>
    <t>9.20</t>
  </si>
  <si>
    <t>7.86</t>
  </si>
  <si>
    <t>7.43</t>
  </si>
  <si>
    <t>6.60</t>
  </si>
  <si>
    <t>8.20</t>
  </si>
  <si>
    <t>9.00</t>
  </si>
  <si>
    <t>9.57</t>
  </si>
  <si>
    <t>8.14</t>
  </si>
  <si>
    <t>8.43</t>
  </si>
  <si>
    <t>5.29</t>
  </si>
  <si>
    <t>9.25</t>
  </si>
  <si>
    <t>7.29</t>
  </si>
  <si>
    <t>8.60</t>
  </si>
  <si>
    <t>9.40</t>
  </si>
  <si>
    <t>7.67</t>
  </si>
  <si>
    <t>8.88</t>
  </si>
  <si>
    <t>8.00</t>
  </si>
  <si>
    <t>9.43</t>
  </si>
  <si>
    <t>9.11</t>
  </si>
  <si>
    <t>9.62</t>
  </si>
  <si>
    <t>9.33</t>
  </si>
  <si>
    <t>8.13</t>
  </si>
  <si>
    <t>8.80</t>
  </si>
  <si>
    <t>9.73</t>
  </si>
  <si>
    <t>8.85</t>
  </si>
  <si>
    <t>9.24</t>
  </si>
  <si>
    <t>9.59</t>
  </si>
  <si>
    <t>9.05</t>
  </si>
  <si>
    <t>9.50</t>
  </si>
  <si>
    <t>9.52</t>
  </si>
  <si>
    <t>9.55</t>
  </si>
  <si>
    <t>7.00</t>
  </si>
  <si>
    <t>9.16</t>
  </si>
  <si>
    <t>7.93</t>
  </si>
  <si>
    <t>9.75</t>
  </si>
  <si>
    <t>7.71</t>
  </si>
  <si>
    <t>9.26</t>
  </si>
  <si>
    <t>9.42</t>
  </si>
  <si>
    <t>8.84</t>
  </si>
  <si>
    <t>8.91</t>
  </si>
  <si>
    <t>6.92</t>
  </si>
  <si>
    <t>7.22</t>
  </si>
  <si>
    <t>9.37</t>
  </si>
  <si>
    <t>7.13</t>
  </si>
  <si>
    <t>8.58</t>
  </si>
  <si>
    <t>9.36</t>
  </si>
  <si>
    <t>9.61</t>
  </si>
  <si>
    <t>7.89</t>
  </si>
  <si>
    <t>8.78</t>
  </si>
  <si>
    <t>8.97</t>
  </si>
  <si>
    <t>9.23</t>
  </si>
  <si>
    <t>9.47</t>
  </si>
  <si>
    <t>8.94</t>
  </si>
  <si>
    <t>9.76</t>
  </si>
  <si>
    <t>9.64</t>
  </si>
  <si>
    <t>8.39</t>
  </si>
  <si>
    <t>8.89</t>
  </si>
  <si>
    <t>7.10</t>
  </si>
  <si>
    <t>8.32</t>
  </si>
  <si>
    <t>9.06</t>
  </si>
  <si>
    <t>9.03</t>
  </si>
  <si>
    <t>8.61</t>
  </si>
  <si>
    <t>8.28</t>
  </si>
  <si>
    <t>8.68</t>
  </si>
  <si>
    <t>9.19</t>
  </si>
  <si>
    <t>9.28</t>
  </si>
  <si>
    <t>8.25</t>
  </si>
  <si>
    <t>8.64</t>
  </si>
  <si>
    <t>9.54</t>
  </si>
  <si>
    <t>9.39</t>
  </si>
  <si>
    <t>7.68</t>
  </si>
  <si>
    <t>8.45</t>
  </si>
  <si>
    <t>8.09</t>
  </si>
  <si>
    <t>8.11</t>
  </si>
  <si>
    <t>9.44</t>
  </si>
  <si>
    <t>9.04</t>
  </si>
  <si>
    <t>8.02</t>
  </si>
  <si>
    <t>8.49</t>
  </si>
  <si>
    <t>9.70</t>
  </si>
  <si>
    <t>8.79</t>
  </si>
  <si>
    <t>8.40</t>
  </si>
  <si>
    <t>7.83</t>
  </si>
  <si>
    <t>8.07</t>
  </si>
  <si>
    <t>7.39</t>
  </si>
  <si>
    <t>8.66</t>
  </si>
  <si>
    <t>7.09</t>
  </si>
  <si>
    <t>8.92</t>
  </si>
  <si>
    <t>7.94</t>
  </si>
  <si>
    <t>9.12</t>
  </si>
  <si>
    <t>7.48</t>
  </si>
  <si>
    <t>9.67</t>
  </si>
  <si>
    <t>8.15</t>
  </si>
  <si>
    <t>8.65</t>
  </si>
  <si>
    <t>8.53</t>
  </si>
  <si>
    <t>7.98</t>
  </si>
  <si>
    <t>8.52</t>
  </si>
  <si>
    <t>9.02</t>
  </si>
  <si>
    <t>8.36</t>
  </si>
  <si>
    <t>8.10</t>
  </si>
  <si>
    <t>7.15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</si>
</sst>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9"/>
      <name val="Calibri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4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ahoma"/>
      <family val="2"/>
    </font>
    <font>
      <sz val="9"/>
      <color indexed="10"/>
      <name val="Calibri"/>
      <family val="2"/>
    </font>
    <font>
      <sz val="9"/>
      <color indexed="55"/>
      <name val="Calibri"/>
      <family val="2"/>
    </font>
    <font>
      <b/>
      <sz val="9"/>
      <color indexed="55"/>
      <name val="Calibri"/>
      <family val="2"/>
    </font>
    <font>
      <b/>
      <sz val="9"/>
      <color indexed="16"/>
      <name val="Calibri"/>
      <family val="2"/>
    </font>
    <font>
      <sz val="9"/>
      <color indexed="23"/>
      <name val="Calibri"/>
      <family val="2"/>
    </font>
    <font>
      <b/>
      <sz val="9"/>
      <color indexed="10"/>
      <name val="Calibri"/>
      <family val="2"/>
    </font>
    <font>
      <b/>
      <sz val="9"/>
      <name val="Calibri"/>
      <family val="2"/>
    </font>
    <font>
      <sz val="9"/>
      <color indexed="22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Calibri"/>
      <family val="2"/>
    </font>
    <font>
      <sz val="11"/>
      <name val="Calibri"/>
      <family val="2"/>
    </font>
    <font>
      <sz val="10"/>
      <color indexed="9"/>
      <name val="Calibri"/>
      <family val="2"/>
    </font>
    <font>
      <sz val="9"/>
      <color indexed="9"/>
      <name val="Calibri"/>
      <family val="2"/>
    </font>
    <font>
      <b/>
      <sz val="9"/>
      <color indexed="62"/>
      <name val="Calibri"/>
      <family val="2"/>
    </font>
    <font>
      <sz val="9"/>
      <color indexed="62"/>
      <name val="Calibri"/>
      <family val="2"/>
    </font>
    <font>
      <b/>
      <sz val="9"/>
      <color theme="1" tint="0.499984740745262"/>
      <name val="Calibri"/>
      <family val="2"/>
    </font>
    <font>
      <sz val="9"/>
      <color theme="1" tint="0.499984740745262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9"/>
      <color indexed="58"/>
      <name val="Calibri"/>
      <family val="2"/>
    </font>
    <font>
      <sz val="10"/>
      <color indexed="58"/>
      <name val="Calibri"/>
      <family val="2"/>
    </font>
    <font>
      <sz val="9"/>
      <name val="Tahoma"/>
      <family val="2"/>
    </font>
    <font>
      <sz val="9"/>
      <color theme="0" tint="-0.499984740745262"/>
      <name val="Calibri"/>
      <family val="2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sz val="9"/>
      <color theme="0" tint="-0.34998626667073579"/>
      <name val="Calibri"/>
      <family val="2"/>
    </font>
    <font>
      <b/>
      <sz val="10"/>
      <color theme="4"/>
      <name val="Calibri"/>
      <family val="2"/>
    </font>
    <font>
      <b/>
      <sz val="10"/>
      <color indexed="56"/>
      <name val="Calibri"/>
      <family val="2"/>
    </font>
    <font>
      <b/>
      <sz val="10"/>
      <color theme="4"/>
      <name val="Calibri"/>
      <family val="2"/>
      <scheme val="minor"/>
    </font>
    <font>
      <sz val="10"/>
      <color rgb="FFC00000"/>
      <name val="Calibri"/>
      <family val="2"/>
    </font>
    <font>
      <sz val="10"/>
      <color rgb="FFC00000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B050"/>
      <name val="Calibri"/>
      <family val="2"/>
    </font>
    <font>
      <sz val="10"/>
      <color rgb="FF00B050"/>
      <name val="Calibri"/>
      <family val="2"/>
      <scheme val="minor"/>
    </font>
    <font>
      <b/>
      <sz val="9"/>
      <color theme="0" tint="-0.34998626667073579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64"/>
      <name val="Calibri"/>
      <family val="2"/>
      <scheme val="minor"/>
    </font>
    <font>
      <b/>
      <sz val="9"/>
      <color theme="0" tint="-0.499984740745262"/>
      <name val="Calibri"/>
      <family val="2"/>
    </font>
    <font>
      <sz val="8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9"/>
      <color theme="0" tint="-0.249977111117893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87">
    <xf numFmtId="0" fontId="0" fillId="0" borderId="0"/>
    <xf numFmtId="0" fontId="13" fillId="0" borderId="0"/>
    <xf numFmtId="0" fontId="24" fillId="0" borderId="0"/>
    <xf numFmtId="0" fontId="35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3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</cellStyleXfs>
  <cellXfs count="296">
    <xf numFmtId="0" fontId="0" fillId="0" borderId="0" xfId="0"/>
    <xf numFmtId="0" fontId="3" fillId="2" borderId="0" xfId="0" applyFont="1" applyFill="1" applyAlignment="1">
      <alignment horizontal="right" wrapText="1"/>
    </xf>
    <xf numFmtId="0" fontId="4" fillId="7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/>
    <xf numFmtId="0" fontId="14" fillId="0" borderId="0" xfId="1" applyFont="1"/>
    <xf numFmtId="0" fontId="12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8" fillId="0" borderId="0" xfId="1" applyFont="1" applyAlignment="1">
      <alignment horizontal="center"/>
    </xf>
    <xf numFmtId="0" fontId="16" fillId="0" borderId="0" xfId="1" applyFont="1" applyAlignment="1">
      <alignment horizontal="right"/>
    </xf>
    <xf numFmtId="0" fontId="18" fillId="0" borderId="0" xfId="1" applyFont="1"/>
    <xf numFmtId="0" fontId="11" fillId="0" borderId="0" xfId="1" applyFont="1" applyAlignment="1">
      <alignment horizontal="center"/>
    </xf>
    <xf numFmtId="0" fontId="20" fillId="0" borderId="0" xfId="1" applyFont="1"/>
    <xf numFmtId="0" fontId="12" fillId="0" borderId="1" xfId="1" applyFont="1" applyBorder="1"/>
    <xf numFmtId="0" fontId="21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/>
    </xf>
    <xf numFmtId="0" fontId="12" fillId="0" borderId="0" xfId="1" applyFont="1" applyFill="1"/>
    <xf numFmtId="0" fontId="12" fillId="0" borderId="2" xfId="1" applyFont="1" applyBorder="1"/>
    <xf numFmtId="0" fontId="12" fillId="0" borderId="3" xfId="1" applyFont="1" applyBorder="1"/>
    <xf numFmtId="0" fontId="12" fillId="0" borderId="4" xfId="1" applyFont="1" applyBorder="1"/>
    <xf numFmtId="0" fontId="14" fillId="0" borderId="1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19" fillId="10" borderId="0" xfId="1" applyFont="1" applyFill="1" applyAlignment="1"/>
    <xf numFmtId="0" fontId="23" fillId="10" borderId="0" xfId="1" applyFont="1" applyFill="1" applyAlignment="1">
      <alignment horizontal="center"/>
    </xf>
    <xf numFmtId="0" fontId="19" fillId="10" borderId="0" xfId="1" applyFont="1" applyFill="1" applyAlignment="1">
      <alignment horizontal="center"/>
    </xf>
    <xf numFmtId="0" fontId="15" fillId="0" borderId="0" xfId="1" applyFont="1" applyAlignment="1">
      <alignment horizontal="right"/>
    </xf>
    <xf numFmtId="0" fontId="26" fillId="12" borderId="0" xfId="1" applyFont="1" applyFill="1" applyAlignment="1">
      <alignment horizontal="center"/>
    </xf>
    <xf numFmtId="0" fontId="27" fillId="0" borderId="0" xfId="1" applyFont="1" applyAlignment="1">
      <alignment horizontal="right"/>
    </xf>
    <xf numFmtId="0" fontId="27" fillId="0" borderId="0" xfId="1" applyFont="1" applyAlignment="1">
      <alignment horizontal="center"/>
    </xf>
    <xf numFmtId="0" fontId="27" fillId="0" borderId="0" xfId="1" applyFont="1"/>
    <xf numFmtId="0" fontId="28" fillId="0" borderId="0" xfId="1" applyFont="1"/>
    <xf numFmtId="0" fontId="20" fillId="0" borderId="0" xfId="1" applyFont="1" applyAlignment="1">
      <alignment horizontal="center"/>
    </xf>
    <xf numFmtId="0" fontId="30" fillId="0" borderId="0" xfId="1" applyFont="1"/>
    <xf numFmtId="0" fontId="12" fillId="14" borderId="0" xfId="1" applyFont="1" applyFill="1" applyAlignment="1">
      <alignment horizontal="center"/>
    </xf>
    <xf numFmtId="0" fontId="32" fillId="0" borderId="0" xfId="1" applyFont="1"/>
    <xf numFmtId="0" fontId="32" fillId="0" borderId="0" xfId="1" applyFont="1" applyAlignment="1">
      <alignment horizontal="center"/>
    </xf>
    <xf numFmtId="0" fontId="32" fillId="0" borderId="0" xfId="1" applyFont="1" applyProtection="1">
      <protection locked="0"/>
    </xf>
    <xf numFmtId="0" fontId="32" fillId="0" borderId="0" xfId="1" applyFont="1" applyFill="1" applyAlignment="1" applyProtection="1">
      <alignment horizontal="center"/>
      <protection locked="0"/>
    </xf>
    <xf numFmtId="0" fontId="32" fillId="0" borderId="0" xfId="1" applyFont="1" applyFill="1" applyAlignment="1">
      <alignment horizontal="center"/>
    </xf>
    <xf numFmtId="0" fontId="32" fillId="0" borderId="0" xfId="1" applyFont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32" fillId="0" borderId="0" xfId="1" applyFont="1" applyAlignment="1" applyProtection="1">
      <alignment horizontal="right"/>
      <protection locked="0"/>
    </xf>
    <xf numFmtId="0" fontId="32" fillId="0" borderId="0" xfId="1" applyFont="1" applyAlignment="1" applyProtection="1">
      <alignment horizontal="left"/>
      <protection locked="0"/>
    </xf>
    <xf numFmtId="0" fontId="32" fillId="0" borderId="0" xfId="1" applyFont="1" applyAlignment="1">
      <alignment horizontal="left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top" wrapText="1"/>
    </xf>
    <xf numFmtId="0" fontId="32" fillId="0" borderId="0" xfId="1" applyFont="1" applyFill="1"/>
    <xf numFmtId="0" fontId="12" fillId="0" borderId="0" xfId="0" applyFont="1" applyFill="1" applyBorder="1" applyAlignment="1">
      <alignment horizontal="center" wrapText="1"/>
    </xf>
    <xf numFmtId="0" fontId="32" fillId="0" borderId="0" xfId="1" applyFont="1" applyFill="1" applyProtection="1">
      <protection locked="0"/>
    </xf>
    <xf numFmtId="0" fontId="12" fillId="13" borderId="0" xfId="1" applyFont="1" applyFill="1" applyAlignment="1">
      <alignment horizontal="center"/>
    </xf>
    <xf numFmtId="0" fontId="10" fillId="13" borderId="0" xfId="1" applyFont="1" applyFill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32" fillId="0" borderId="0" xfId="3" applyFont="1"/>
    <xf numFmtId="0" fontId="32" fillId="0" borderId="0" xfId="3" applyFont="1" applyAlignment="1">
      <alignment horizontal="center"/>
    </xf>
    <xf numFmtId="0" fontId="12" fillId="0" borderId="0" xfId="0" applyFont="1"/>
    <xf numFmtId="0" fontId="20" fillId="0" borderId="0" xfId="1" applyFont="1" applyFill="1" applyAlignment="1">
      <alignment horizontal="center"/>
    </xf>
    <xf numFmtId="0" fontId="20" fillId="13" borderId="0" xfId="1" applyFont="1" applyFill="1" applyAlignment="1">
      <alignment horizontal="center"/>
    </xf>
    <xf numFmtId="0" fontId="20" fillId="14" borderId="0" xfId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4" fillId="0" borderId="0" xfId="1" applyFont="1"/>
    <xf numFmtId="9" fontId="30" fillId="14" borderId="0" xfId="1" applyNumberFormat="1" applyFont="1" applyFill="1" applyAlignment="1">
      <alignment horizontal="center"/>
    </xf>
    <xf numFmtId="1" fontId="20" fillId="0" borderId="0" xfId="1" applyNumberFormat="1" applyFont="1" applyAlignment="1">
      <alignment horizontal="center"/>
    </xf>
    <xf numFmtId="1" fontId="33" fillId="14" borderId="0" xfId="1" applyNumberFormat="1" applyFont="1" applyFill="1" applyAlignment="1">
      <alignment horizontal="center"/>
    </xf>
    <xf numFmtId="0" fontId="32" fillId="0" borderId="0" xfId="3" applyFont="1" applyFill="1" applyAlignment="1">
      <alignment horizontal="center"/>
    </xf>
    <xf numFmtId="0" fontId="32" fillId="0" borderId="0" xfId="3" applyFont="1" applyFill="1"/>
    <xf numFmtId="0" fontId="43" fillId="0" borderId="0" xfId="1" applyFont="1" applyFill="1" applyAlignment="1">
      <alignment horizontal="center"/>
    </xf>
    <xf numFmtId="0" fontId="39" fillId="0" borderId="0" xfId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10" fillId="3" borderId="0" xfId="1" applyFont="1" applyFill="1" applyAlignment="1">
      <alignment horizontal="center"/>
    </xf>
    <xf numFmtId="0" fontId="15" fillId="14" borderId="0" xfId="1" applyFont="1" applyFill="1" applyAlignment="1">
      <alignment horizontal="center"/>
    </xf>
    <xf numFmtId="0" fontId="14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12" fillId="0" borderId="0" xfId="1" applyFont="1" applyBorder="1"/>
    <xf numFmtId="0" fontId="14" fillId="0" borderId="0" xfId="1" applyFont="1" applyBorder="1" applyAlignment="1">
      <alignment horizontal="center"/>
    </xf>
    <xf numFmtId="0" fontId="11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wrapText="1"/>
    </xf>
    <xf numFmtId="0" fontId="46" fillId="0" borderId="0" xfId="0" applyFont="1" applyFill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8" fillId="9" borderId="0" xfId="0" applyFont="1" applyFill="1" applyAlignment="1">
      <alignment horizontal="right" wrapText="1"/>
    </xf>
    <xf numFmtId="0" fontId="8" fillId="9" borderId="0" xfId="0" applyFont="1" applyFill="1" applyAlignment="1">
      <alignment horizontal="center" wrapText="1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0" fillId="4" borderId="0" xfId="1" applyFont="1" applyFill="1" applyAlignment="1">
      <alignment horizontal="center"/>
    </xf>
    <xf numFmtId="0" fontId="12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/>
    </xf>
    <xf numFmtId="0" fontId="41" fillId="15" borderId="0" xfId="3" applyFont="1" applyFill="1" applyAlignment="1">
      <alignment horizontal="center"/>
    </xf>
    <xf numFmtId="0" fontId="0" fillId="0" borderId="0" xfId="0" applyFont="1"/>
    <xf numFmtId="0" fontId="0" fillId="0" borderId="0" xfId="0"/>
    <xf numFmtId="0" fontId="0" fillId="0" borderId="0" xfId="0" applyAlignment="1">
      <alignment horizontal="center" wrapText="1"/>
    </xf>
    <xf numFmtId="0" fontId="54" fillId="0" borderId="0" xfId="25" applyFont="1" applyAlignment="1">
      <alignment horizontal="center"/>
    </xf>
    <xf numFmtId="0" fontId="55" fillId="0" borderId="0" xfId="25" applyFont="1" applyAlignment="1">
      <alignment horizontal="center"/>
    </xf>
    <xf numFmtId="0" fontId="55" fillId="0" borderId="0" xfId="25" applyFont="1"/>
    <xf numFmtId="49" fontId="56" fillId="0" borderId="0" xfId="0" applyNumberFormat="1" applyFont="1" applyFill="1" applyAlignment="1">
      <alignment horizontal="center" vertical="top" wrapText="1"/>
    </xf>
    <xf numFmtId="49" fontId="56" fillId="0" borderId="0" xfId="0" applyNumberFormat="1" applyFont="1" applyFill="1" applyAlignment="1">
      <alignment horizontal="center" vertical="top"/>
    </xf>
    <xf numFmtId="49" fontId="56" fillId="0" borderId="0" xfId="0" applyNumberFormat="1" applyFont="1" applyFill="1" applyAlignment="1">
      <alignment horizontal="left" vertical="top" wrapText="1"/>
    </xf>
    <xf numFmtId="0" fontId="52" fillId="13" borderId="0" xfId="1" applyFont="1" applyFill="1" applyAlignment="1">
      <alignment horizontal="center"/>
    </xf>
    <xf numFmtId="0" fontId="36" fillId="0" borderId="0" xfId="1" applyFont="1" applyFill="1" applyAlignment="1">
      <alignment horizontal="center"/>
    </xf>
    <xf numFmtId="0" fontId="57" fillId="4" borderId="0" xfId="1" applyFont="1" applyFill="1" applyAlignment="1">
      <alignment horizontal="center"/>
    </xf>
    <xf numFmtId="0" fontId="36" fillId="0" borderId="0" xfId="1" applyFont="1"/>
    <xf numFmtId="0" fontId="40" fillId="14" borderId="0" xfId="1" applyFont="1" applyFill="1" applyAlignment="1">
      <alignment horizontal="center"/>
    </xf>
    <xf numFmtId="0" fontId="29" fillId="14" borderId="0" xfId="1" applyFont="1" applyFill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2" fillId="0" borderId="5" xfId="1" applyFont="1" applyBorder="1"/>
    <xf numFmtId="0" fontId="20" fillId="13" borderId="0" xfId="1" applyFont="1" applyFill="1" applyBorder="1" applyAlignment="1">
      <alignment horizontal="center"/>
    </xf>
    <xf numFmtId="0" fontId="12" fillId="13" borderId="0" xfId="1" applyFont="1" applyFill="1" applyBorder="1" applyAlignment="1">
      <alignment horizontal="center"/>
    </xf>
    <xf numFmtId="0" fontId="57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57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52" fillId="0" borderId="0" xfId="1" applyFont="1" applyFill="1" applyAlignment="1">
      <alignment horizontal="center"/>
    </xf>
    <xf numFmtId="0" fontId="55" fillId="0" borderId="0" xfId="25" applyFont="1" applyAlignment="1">
      <alignment horizontal="left"/>
    </xf>
    <xf numFmtId="0" fontId="14" fillId="0" borderId="0" xfId="1" applyFont="1" applyFill="1"/>
    <xf numFmtId="0" fontId="14" fillId="0" borderId="0" xfId="1" applyFont="1" applyFill="1" applyAlignment="1"/>
    <xf numFmtId="0" fontId="40" fillId="4" borderId="0" xfId="1" applyFont="1" applyFill="1" applyAlignment="1">
      <alignment horizontal="center"/>
    </xf>
    <xf numFmtId="0" fontId="16" fillId="14" borderId="0" xfId="1" applyFont="1" applyFill="1" applyAlignment="1">
      <alignment horizontal="center"/>
    </xf>
    <xf numFmtId="0" fontId="21" fillId="14" borderId="0" xfId="1" applyFont="1" applyFill="1" applyAlignment="1">
      <alignment horizontal="center"/>
    </xf>
    <xf numFmtId="0" fontId="41" fillId="15" borderId="0" xfId="1" applyFont="1" applyFill="1" applyBorder="1" applyAlignment="1">
      <alignment horizontal="center"/>
    </xf>
    <xf numFmtId="0" fontId="42" fillId="15" borderId="0" xfId="1" applyFont="1" applyFill="1" applyBorder="1" applyAlignment="1">
      <alignment horizontal="center"/>
    </xf>
    <xf numFmtId="0" fontId="40" fillId="0" borderId="0" xfId="1" applyFont="1" applyFill="1" applyAlignment="1">
      <alignment horizontal="center"/>
    </xf>
    <xf numFmtId="9" fontId="30" fillId="0" borderId="0" xfId="1" applyNumberFormat="1" applyFont="1" applyFill="1" applyAlignment="1">
      <alignment horizontal="center"/>
    </xf>
    <xf numFmtId="1" fontId="33" fillId="0" borderId="0" xfId="1" applyNumberFormat="1" applyFont="1" applyFill="1" applyAlignment="1">
      <alignment horizontal="center"/>
    </xf>
    <xf numFmtId="0" fontId="20" fillId="0" borderId="0" xfId="1" applyFont="1" applyAlignment="1" applyProtection="1">
      <alignment horizontal="left"/>
      <protection locked="0"/>
    </xf>
    <xf numFmtId="0" fontId="20" fillId="0" borderId="0" xfId="1" applyFont="1" applyProtection="1">
      <protection locked="0"/>
    </xf>
    <xf numFmtId="0" fontId="4" fillId="0" borderId="0" xfId="0" applyFont="1" applyFill="1" applyBorder="1" applyAlignment="1">
      <alignment wrapText="1"/>
    </xf>
    <xf numFmtId="0" fontId="20" fillId="0" borderId="0" xfId="1" applyFont="1" applyFill="1" applyProtection="1">
      <protection locked="0"/>
    </xf>
    <xf numFmtId="0" fontId="20" fillId="0" borderId="0" xfId="1" applyFont="1" applyAlignment="1">
      <alignment horizontal="left"/>
    </xf>
    <xf numFmtId="0" fontId="32" fillId="0" borderId="0" xfId="3" applyFont="1" applyAlignment="1">
      <alignment horizontal="left"/>
    </xf>
    <xf numFmtId="0" fontId="32" fillId="13" borderId="0" xfId="1" applyFont="1" applyFill="1" applyAlignment="1">
      <alignment horizontal="center"/>
    </xf>
    <xf numFmtId="0" fontId="32" fillId="4" borderId="0" xfId="1" applyFont="1" applyFill="1" applyAlignment="1">
      <alignment horizontal="center"/>
    </xf>
    <xf numFmtId="0" fontId="58" fillId="0" borderId="0" xfId="1" applyFont="1" applyAlignment="1">
      <alignment horizontal="center"/>
    </xf>
    <xf numFmtId="0" fontId="39" fillId="0" borderId="0" xfId="1" applyFont="1" applyFill="1" applyProtection="1">
      <protection locked="0"/>
    </xf>
    <xf numFmtId="0" fontId="32" fillId="16" borderId="0" xfId="1" applyFont="1" applyFill="1" applyAlignment="1">
      <alignment horizontal="center"/>
    </xf>
    <xf numFmtId="0" fontId="32" fillId="4" borderId="0" xfId="1" applyFont="1" applyFill="1" applyAlignment="1" applyProtection="1">
      <alignment horizontal="center"/>
      <protection locked="0"/>
    </xf>
    <xf numFmtId="0" fontId="20" fillId="4" borderId="0" xfId="1" applyFont="1" applyFill="1" applyAlignment="1" applyProtection="1">
      <alignment horizontal="left"/>
      <protection locked="0"/>
    </xf>
    <xf numFmtId="0" fontId="20" fillId="4" borderId="0" xfId="1" applyFont="1" applyFill="1" applyProtection="1">
      <protection locked="0"/>
    </xf>
    <xf numFmtId="0" fontId="12" fillId="4" borderId="0" xfId="0" applyFont="1" applyFill="1" applyAlignment="1">
      <alignment horizontal="center"/>
    </xf>
    <xf numFmtId="0" fontId="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center" wrapText="1"/>
    </xf>
    <xf numFmtId="0" fontId="20" fillId="4" borderId="0" xfId="1" applyFont="1" applyFill="1"/>
    <xf numFmtId="0" fontId="20" fillId="8" borderId="0" xfId="1" applyFont="1" applyFill="1" applyAlignment="1">
      <alignment horizontal="center"/>
    </xf>
    <xf numFmtId="0" fontId="32" fillId="8" borderId="0" xfId="1" applyFont="1" applyFill="1" applyAlignment="1" applyProtection="1">
      <alignment horizontal="center"/>
      <protection locked="0"/>
    </xf>
    <xf numFmtId="0" fontId="20" fillId="8" borderId="0" xfId="1" applyFont="1" applyFill="1" applyAlignment="1" applyProtection="1">
      <alignment horizontal="left"/>
      <protection locked="0"/>
    </xf>
    <xf numFmtId="0" fontId="32" fillId="8" borderId="0" xfId="1" applyFont="1" applyFill="1" applyAlignment="1">
      <alignment horizontal="center"/>
    </xf>
    <xf numFmtId="0" fontId="20" fillId="8" borderId="0" xfId="1" applyFont="1" applyFill="1" applyProtection="1">
      <protection locked="0"/>
    </xf>
    <xf numFmtId="0" fontId="12" fillId="8" borderId="0" xfId="0" applyFont="1" applyFill="1" applyAlignment="1">
      <alignment horizontal="center"/>
    </xf>
    <xf numFmtId="0" fontId="4" fillId="8" borderId="0" xfId="0" applyFont="1" applyFill="1" applyBorder="1" applyAlignment="1">
      <alignment wrapText="1"/>
    </xf>
    <xf numFmtId="0" fontId="12" fillId="8" borderId="0" xfId="0" applyFont="1" applyFill="1" applyBorder="1" applyAlignment="1">
      <alignment horizontal="center" wrapText="1"/>
    </xf>
    <xf numFmtId="0" fontId="20" fillId="8" borderId="0" xfId="1" applyFont="1" applyFill="1"/>
    <xf numFmtId="0" fontId="20" fillId="16" borderId="0" xfId="1" applyFont="1" applyFill="1"/>
    <xf numFmtId="0" fontId="20" fillId="16" borderId="0" xfId="1" applyFont="1" applyFill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14" borderId="0" xfId="0" applyFont="1" applyFill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3" fillId="1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3" fillId="15" borderId="0" xfId="0" applyFont="1" applyFill="1" applyAlignment="1">
      <alignment horizontal="left"/>
    </xf>
    <xf numFmtId="0" fontId="3" fillId="15" borderId="0" xfId="0" applyFont="1" applyFill="1" applyAlignment="1">
      <alignment horizontal="right" wrapText="1"/>
    </xf>
    <xf numFmtId="0" fontId="60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" fontId="60" fillId="0" borderId="0" xfId="0" applyNumberFormat="1" applyFont="1" applyFill="1" applyAlignment="1">
      <alignment horizontal="center" wrapText="1"/>
    </xf>
    <xf numFmtId="0" fontId="60" fillId="0" borderId="0" xfId="0" applyFont="1" applyFill="1" applyAlignment="1">
      <alignment horizontal="center"/>
    </xf>
    <xf numFmtId="1" fontId="55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2" fontId="0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0" fontId="6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9" fillId="0" borderId="0" xfId="0" applyFont="1" applyFill="1" applyAlignment="1">
      <alignment horizontal="center"/>
    </xf>
    <xf numFmtId="0" fontId="10" fillId="4" borderId="0" xfId="1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30" fillId="0" borderId="0" xfId="1" applyFont="1" applyFill="1" applyAlignment="1">
      <alignment horizontal="center"/>
    </xf>
    <xf numFmtId="0" fontId="61" fillId="0" borderId="0" xfId="0" applyFont="1"/>
    <xf numFmtId="1" fontId="0" fillId="0" borderId="0" xfId="0" applyNumberFormat="1" applyFill="1" applyAlignment="1">
      <alignment wrapText="1"/>
    </xf>
    <xf numFmtId="2" fontId="9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3" fillId="0" borderId="0" xfId="1" applyFont="1" applyFill="1" applyProtection="1">
      <protection locked="0"/>
    </xf>
    <xf numFmtId="0" fontId="0" fillId="0" borderId="0" xfId="0" applyAlignment="1">
      <alignment horizontal="center"/>
    </xf>
    <xf numFmtId="0" fontId="63" fillId="0" borderId="0" xfId="1" applyFont="1" applyFill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9" fillId="17" borderId="0" xfId="1" applyFont="1" applyFill="1" applyAlignment="1">
      <alignment horizontal="center"/>
    </xf>
    <xf numFmtId="0" fontId="57" fillId="17" borderId="0" xfId="1" applyFont="1" applyFill="1" applyAlignment="1">
      <alignment horizontal="center"/>
    </xf>
    <xf numFmtId="0" fontId="36" fillId="17" borderId="0" xfId="1" applyFont="1" applyFill="1" applyAlignment="1">
      <alignment horizontal="center"/>
    </xf>
    <xf numFmtId="0" fontId="40" fillId="17" borderId="0" xfId="1" applyFont="1" applyFill="1" applyAlignment="1">
      <alignment horizontal="center"/>
    </xf>
    <xf numFmtId="0" fontId="36" fillId="17" borderId="0" xfId="1" applyFont="1" applyFill="1" applyAlignment="1" applyProtection="1">
      <alignment horizontal="center"/>
      <protection locked="0"/>
    </xf>
    <xf numFmtId="0" fontId="18" fillId="17" borderId="0" xfId="1" applyFont="1" applyFill="1" applyAlignment="1">
      <alignment horizontal="center"/>
    </xf>
    <xf numFmtId="0" fontId="39" fillId="17" borderId="0" xfId="1" applyFont="1" applyFill="1" applyProtection="1">
      <protection locked="0"/>
    </xf>
    <xf numFmtId="0" fontId="43" fillId="17" borderId="0" xfId="1" applyFont="1" applyFill="1" applyAlignment="1">
      <alignment horizontal="center"/>
    </xf>
    <xf numFmtId="0" fontId="32" fillId="17" borderId="0" xfId="1" applyFont="1" applyFill="1" applyAlignment="1">
      <alignment horizontal="center"/>
    </xf>
    <xf numFmtId="0" fontId="30" fillId="17" borderId="0" xfId="1" applyFont="1" applyFill="1" applyAlignment="1">
      <alignment horizontal="center"/>
    </xf>
    <xf numFmtId="0" fontId="20" fillId="17" borderId="0" xfId="1" applyFont="1" applyFill="1" applyAlignment="1">
      <alignment horizontal="center"/>
    </xf>
    <xf numFmtId="0" fontId="32" fillId="0" borderId="0" xfId="3" applyFont="1" applyAlignment="1">
      <alignment horizontal="center" vertical="center"/>
    </xf>
    <xf numFmtId="0" fontId="36" fillId="0" borderId="0" xfId="1" applyFont="1" applyFill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ont="1" applyAlignment="1">
      <alignment horizontal="center"/>
    </xf>
    <xf numFmtId="0" fontId="32" fillId="17" borderId="0" xfId="1" applyFont="1" applyFill="1" applyProtection="1">
      <protection locked="0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0" fillId="0" borderId="0" xfId="1" applyFont="1" applyFill="1"/>
    <xf numFmtId="0" fontId="55" fillId="0" borderId="0" xfId="25" applyFont="1" applyFill="1" applyAlignment="1">
      <alignment horizontal="center"/>
    </xf>
    <xf numFmtId="1" fontId="57" fillId="0" borderId="0" xfId="1" applyNumberFormat="1" applyFont="1" applyFill="1" applyAlignment="1">
      <alignment horizontal="center"/>
    </xf>
    <xf numFmtId="0" fontId="20" fillId="0" borderId="0" xfId="1" applyFont="1" applyFill="1"/>
    <xf numFmtId="0" fontId="39" fillId="0" borderId="0" xfId="0" applyFont="1" applyFill="1" applyAlignment="1">
      <alignment horizontal="center"/>
    </xf>
    <xf numFmtId="0" fontId="39" fillId="8" borderId="0" xfId="1" applyFont="1" applyFill="1" applyAlignment="1">
      <alignment horizontal="center"/>
    </xf>
    <xf numFmtId="0" fontId="57" fillId="8" borderId="0" xfId="1" applyFont="1" applyFill="1" applyAlignment="1">
      <alignment horizontal="center"/>
    </xf>
    <xf numFmtId="0" fontId="36" fillId="8" borderId="0" xfId="1" applyFont="1" applyFill="1" applyAlignment="1">
      <alignment horizontal="center"/>
    </xf>
    <xf numFmtId="0" fontId="40" fillId="8" borderId="0" xfId="1" applyFont="1" applyFill="1" applyAlignment="1">
      <alignment horizontal="center"/>
    </xf>
    <xf numFmtId="0" fontId="36" fillId="8" borderId="0" xfId="1" applyFont="1" applyFill="1" applyAlignment="1" applyProtection="1">
      <alignment horizontal="center"/>
      <protection locked="0"/>
    </xf>
    <xf numFmtId="0" fontId="18" fillId="8" borderId="0" xfId="1" applyFont="1" applyFill="1" applyAlignment="1">
      <alignment horizontal="center"/>
    </xf>
    <xf numFmtId="0" fontId="39" fillId="8" borderId="0" xfId="1" applyFont="1" applyFill="1" applyProtection="1">
      <protection locked="0"/>
    </xf>
    <xf numFmtId="0" fontId="43" fillId="8" borderId="0" xfId="1" applyFont="1" applyFill="1" applyAlignment="1">
      <alignment horizontal="center"/>
    </xf>
    <xf numFmtId="0" fontId="30" fillId="8" borderId="0" xfId="1" applyFont="1" applyFill="1" applyAlignment="1">
      <alignment horizontal="center"/>
    </xf>
    <xf numFmtId="0" fontId="32" fillId="17" borderId="0" xfId="1" applyFont="1" applyFill="1" applyAlignment="1" applyProtection="1">
      <alignment horizontal="center"/>
      <protection locked="0"/>
    </xf>
    <xf numFmtId="0" fontId="32" fillId="17" borderId="0" xfId="1" applyFont="1" applyFill="1" applyBorder="1" applyAlignment="1">
      <alignment horizontal="center"/>
    </xf>
    <xf numFmtId="0" fontId="20" fillId="8" borderId="0" xfId="1" applyFont="1" applyFill="1" applyBorder="1" applyAlignment="1">
      <alignment horizontal="center"/>
    </xf>
    <xf numFmtId="0" fontId="32" fillId="8" borderId="0" xfId="1" applyFont="1" applyFill="1" applyProtection="1">
      <protection locked="0"/>
    </xf>
    <xf numFmtId="0" fontId="39" fillId="18" borderId="0" xfId="1" applyFont="1" applyFill="1" applyProtection="1">
      <protection locked="0"/>
    </xf>
    <xf numFmtId="0" fontId="32" fillId="16" borderId="0" xfId="1" applyFont="1" applyFill="1" applyProtection="1">
      <protection locked="0"/>
    </xf>
    <xf numFmtId="0" fontId="39" fillId="16" borderId="0" xfId="1" applyFont="1" applyFill="1" applyProtection="1"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11" fillId="13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33" fillId="4" borderId="0" xfId="1" applyFont="1" applyFill="1" applyAlignment="1">
      <alignment horizontal="center"/>
    </xf>
    <xf numFmtId="0" fontId="34" fillId="4" borderId="0" xfId="0" applyFont="1" applyFill="1" applyAlignment="1"/>
    <xf numFmtId="0" fontId="11" fillId="11" borderId="0" xfId="1" applyFont="1" applyFill="1" applyAlignment="1">
      <alignment horizontal="center"/>
    </xf>
    <xf numFmtId="0" fontId="0" fillId="11" borderId="0" xfId="0" applyFill="1" applyAlignment="1">
      <alignment horizontal="center"/>
    </xf>
    <xf numFmtId="0" fontId="23" fillId="10" borderId="0" xfId="1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87"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Normal" xfId="0" builtinId="0"/>
    <cellStyle name="Normal 2" xfId="1"/>
    <cellStyle name="Normal 2 3" xfId="3"/>
    <cellStyle name="Normal 3" xfId="2"/>
    <cellStyle name="Normal 3 2" xfId="12"/>
    <cellStyle name="Normal 4" xfId="25"/>
    <cellStyle name="Normal 5" xfId="186"/>
  </cellStyles>
  <dxfs count="73"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 val="0"/>
        <i val="0"/>
        <color theme="1"/>
      </font>
      <fill>
        <patternFill>
          <bgColor theme="9" tint="0.39994506668294322"/>
        </patternFill>
      </fill>
    </dxf>
    <dxf>
      <font>
        <b/>
        <i val="0"/>
        <color theme="1"/>
      </font>
      <fill>
        <patternFill>
          <bgColor theme="6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 val="0"/>
        <i val="0"/>
        <color theme="1"/>
      </font>
      <fill>
        <patternFill>
          <bgColor theme="9" tint="0.39994506668294322"/>
        </patternFill>
      </fill>
    </dxf>
    <dxf>
      <font>
        <b/>
        <i val="0"/>
        <color theme="1"/>
      </font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</dxf>
    <dxf>
      <fill>
        <patternFill>
          <bgColor rgb="FFFFFF00"/>
        </patternFill>
      </fill>
    </dxf>
    <dxf>
      <font>
        <condense val="0"/>
        <extend val="0"/>
        <color rgb="FF9C0006"/>
      </font>
    </dxf>
    <dxf>
      <fill>
        <patternFill>
          <bgColor rgb="FFFFFF00"/>
        </patternFill>
      </fill>
    </dxf>
    <dxf>
      <font>
        <condense val="0"/>
        <extend val="0"/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Medium4"/>
  <colors>
    <mruColors>
      <color rgb="FFFF9900"/>
      <color rgb="FFFFCC00"/>
      <color rgb="FFFFFF99"/>
      <color rgb="FFFFCC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G171"/>
  <sheetViews>
    <sheetView tabSelected="1" zoomScale="80" zoomScaleNormal="80" zoomScalePageLayoutView="120" workbookViewId="0">
      <selection activeCell="S41" sqref="S41"/>
    </sheetView>
  </sheetViews>
  <sheetFormatPr baseColWidth="10" defaultColWidth="10.85546875" defaultRowHeight="12" x14ac:dyDescent="0.2"/>
  <cols>
    <col min="1" max="1" width="5" style="40" bestFit="1" customWidth="1"/>
    <col min="2" max="2" width="5" style="40" customWidth="1"/>
    <col min="3" max="3" width="5.7109375" style="40" bestFit="1" customWidth="1"/>
    <col min="4" max="4" width="3.42578125" style="40" bestFit="1" customWidth="1"/>
    <col min="5" max="5" width="5.28515625" style="40" bestFit="1" customWidth="1"/>
    <col min="6" max="6" width="3.85546875" style="40" bestFit="1" customWidth="1"/>
    <col min="7" max="7" width="5.28515625" style="41" bestFit="1" customWidth="1"/>
    <col min="8" max="8" width="40.140625" style="40" bestFit="1" customWidth="1"/>
    <col min="9" max="9" width="4.7109375" style="40" customWidth="1"/>
    <col min="10" max="10" width="3.28515625" style="40" customWidth="1"/>
    <col min="11" max="11" width="3.28515625" style="41" customWidth="1"/>
    <col min="12" max="12" width="9.7109375" style="40" customWidth="1"/>
    <col min="13" max="13" width="4" style="53" bestFit="1" customWidth="1"/>
    <col min="14" max="14" width="3.7109375" style="40" customWidth="1"/>
    <col min="15" max="15" width="3.42578125" style="40" customWidth="1"/>
    <col min="16" max="19" width="3.7109375" style="40" customWidth="1"/>
    <col min="20" max="20" width="6.85546875" style="40" customWidth="1"/>
    <col min="21" max="21" width="8.42578125" style="40" customWidth="1"/>
    <col min="22" max="22" width="6.85546875" style="40" bestFit="1" customWidth="1"/>
    <col min="23" max="23" width="29" style="40" customWidth="1"/>
    <col min="24" max="24" width="8.42578125" style="40" customWidth="1"/>
    <col min="25" max="25" width="27.28515625" style="40" customWidth="1"/>
    <col min="26" max="26" width="4.85546875" style="40" bestFit="1" customWidth="1"/>
    <col min="27" max="27" width="15.140625" style="40" customWidth="1"/>
    <col min="28" max="28" width="2.140625" style="40" customWidth="1"/>
    <col min="29" max="32" width="4.7109375" style="40" customWidth="1"/>
    <col min="33" max="33" width="34.28515625" style="40" customWidth="1"/>
    <col min="34" max="16384" width="10.85546875" style="40"/>
  </cols>
  <sheetData>
    <row r="1" spans="1:33" s="44" customFormat="1" x14ac:dyDescent="0.2">
      <c r="A1" s="62" t="s">
        <v>192</v>
      </c>
      <c r="B1" s="62" t="s">
        <v>222</v>
      </c>
      <c r="C1" s="62" t="s">
        <v>264</v>
      </c>
      <c r="D1" s="62" t="s">
        <v>546</v>
      </c>
      <c r="E1" s="62" t="s">
        <v>782</v>
      </c>
      <c r="F1" s="62" t="s">
        <v>822</v>
      </c>
      <c r="G1" s="62" t="s">
        <v>193</v>
      </c>
      <c r="H1" s="62" t="s">
        <v>194</v>
      </c>
      <c r="I1" s="62" t="s">
        <v>223</v>
      </c>
      <c r="J1" s="62" t="s">
        <v>265</v>
      </c>
      <c r="K1" s="62" t="s">
        <v>195</v>
      </c>
      <c r="L1" s="62" t="s">
        <v>226</v>
      </c>
      <c r="M1" s="62" t="s">
        <v>227</v>
      </c>
      <c r="N1" s="62" t="s">
        <v>729</v>
      </c>
      <c r="O1" s="62" t="s">
        <v>728</v>
      </c>
      <c r="P1" s="62" t="s">
        <v>727</v>
      </c>
      <c r="Q1" s="62" t="s">
        <v>726</v>
      </c>
      <c r="R1" s="62" t="s">
        <v>725</v>
      </c>
      <c r="S1" s="62" t="s">
        <v>724</v>
      </c>
      <c r="T1" s="62" t="s">
        <v>228</v>
      </c>
      <c r="U1" s="62" t="s">
        <v>20</v>
      </c>
      <c r="V1" s="62" t="s">
        <v>21</v>
      </c>
      <c r="W1" s="62" t="s">
        <v>229</v>
      </c>
      <c r="X1" s="62" t="s">
        <v>137</v>
      </c>
      <c r="Y1" s="62" t="s">
        <v>230</v>
      </c>
      <c r="Z1" s="62" t="s">
        <v>545</v>
      </c>
      <c r="AA1" s="62" t="s">
        <v>730</v>
      </c>
      <c r="AC1" s="62" t="s">
        <v>764</v>
      </c>
      <c r="AD1" s="62" t="s">
        <v>765</v>
      </c>
      <c r="AE1" s="62" t="s">
        <v>766</v>
      </c>
      <c r="AF1" s="62" t="s">
        <v>767</v>
      </c>
      <c r="AG1" s="62" t="s">
        <v>768</v>
      </c>
    </row>
    <row r="2" spans="1:33" s="176" customFormat="1" hidden="1" x14ac:dyDescent="0.2">
      <c r="A2" s="260" t="s">
        <v>632</v>
      </c>
      <c r="B2" s="260" t="str">
        <f>VLOOKUP(A2,materias!$A$2:$E$179,5,FALSE)</f>
        <v>suj</v>
      </c>
      <c r="C2" s="261">
        <f>'mapa SUJ'!D5</f>
        <v>14</v>
      </c>
      <c r="D2" s="262"/>
      <c r="E2" s="263">
        <f t="shared" ref="E2:E12" si="0">C2+D2</f>
        <v>14</v>
      </c>
      <c r="F2" s="264">
        <v>11</v>
      </c>
      <c r="G2" s="265">
        <f>VLOOKUP(A2,materias!$A$2:$B$179,2,FALSE)</f>
        <v>12152</v>
      </c>
      <c r="H2" s="266" t="str">
        <f>VLOOKUP(G2,materias!$B$2:$C$179,2,FALSE)</f>
        <v>Teoría del Diseño</v>
      </c>
      <c r="I2" s="267">
        <v>2</v>
      </c>
      <c r="K2" s="174"/>
      <c r="M2" s="176">
        <f>IF(I2&gt;0,VLOOKUP(A2,materias!$A$2:$F$179,6,FALSE)," ")</f>
        <v>4</v>
      </c>
      <c r="N2" s="268"/>
      <c r="O2" s="268"/>
      <c r="P2" s="268"/>
      <c r="Q2" s="268"/>
      <c r="R2" s="268"/>
      <c r="S2" s="268"/>
      <c r="T2" s="260"/>
      <c r="V2" s="176" t="str">
        <f>IFERROR(VLOOKUP(U2,profesores!$A$2:$B$55,2,FALSE)," ")</f>
        <v xml:space="preserve"> </v>
      </c>
      <c r="W2" s="176" t="str">
        <f>IFERROR(VLOOKUP(V2,profesores!$B$2:$C$55,2,FALSE)," ")</f>
        <v xml:space="preserve"> </v>
      </c>
      <c r="X2" s="176" t="str">
        <f>IF(I2&gt;0,VLOOKUP(A2,materias!A$2:G$179,7,FALSE)," ")</f>
        <v>salón</v>
      </c>
      <c r="Y2" s="173"/>
      <c r="Z2" s="173" t="str">
        <f>IF(I2&gt;0,VLOOKUP(A2,materias!A$2:J$179,10,FALSE)," ")</f>
        <v>DI</v>
      </c>
      <c r="AA2" s="271"/>
      <c r="AC2" s="173"/>
    </row>
    <row r="3" spans="1:33" s="240" customFormat="1" hidden="1" x14ac:dyDescent="0.2">
      <c r="A3" s="232" t="s">
        <v>342</v>
      </c>
      <c r="B3" s="232" t="str">
        <f>VLOOKUP(A3,materias!$A$2:$E$179,5,FALSE)</f>
        <v>suj</v>
      </c>
      <c r="C3" s="233">
        <f>'mapa SUJ'!D8</f>
        <v>0</v>
      </c>
      <c r="D3" s="234"/>
      <c r="E3" s="235">
        <f t="shared" si="0"/>
        <v>0</v>
      </c>
      <c r="F3" s="236">
        <v>12</v>
      </c>
      <c r="G3" s="237">
        <f>VLOOKUP(A3,materias!$A$2:$B$179,2,FALSE)</f>
        <v>12114</v>
      </c>
      <c r="H3" s="252" t="str">
        <f>VLOOKUP(G3,materias!$B$2:$C$179,2,FALSE)</f>
        <v>Dibujo I</v>
      </c>
      <c r="I3" s="239">
        <v>0</v>
      </c>
      <c r="K3" s="269"/>
      <c r="M3" s="240" t="str">
        <f>IF(I3&gt;0,VLOOKUP(A3,materias!$A$2:$F$179,6,FALSE)," ")</f>
        <v xml:space="preserve"> </v>
      </c>
      <c r="N3" s="241"/>
      <c r="O3" s="241"/>
      <c r="P3" s="241"/>
      <c r="Q3" s="241"/>
      <c r="R3" s="241"/>
      <c r="S3" s="241"/>
      <c r="T3" s="232"/>
      <c r="V3" s="240" t="str">
        <f>IFERROR(VLOOKUP(U3,profesores!$A$2:$B$55,2,FALSE)," ")</f>
        <v xml:space="preserve"> </v>
      </c>
      <c r="W3" s="240" t="str">
        <f>IFERROR(VLOOKUP(V3,profesores!$B$2:$C$55,2,FALSE)," ")</f>
        <v xml:space="preserve"> </v>
      </c>
      <c r="X3" s="240" t="str">
        <f>IF(I3&gt;0,VLOOKUP(A3,materias!A$2:G$179,7,FALSE)," ")</f>
        <v xml:space="preserve"> </v>
      </c>
      <c r="Y3" s="242"/>
      <c r="Z3" s="242" t="str">
        <f>IF(I3&gt;0,VLOOKUP(A3,materias!A$2:J$179,10,FALSE)," ")</f>
        <v xml:space="preserve"> </v>
      </c>
      <c r="AA3" s="242"/>
      <c r="AC3" s="270"/>
    </row>
    <row r="4" spans="1:33" s="240" customFormat="1" hidden="1" x14ac:dyDescent="0.2">
      <c r="A4" s="232" t="s">
        <v>345</v>
      </c>
      <c r="B4" s="232" t="str">
        <f>VLOOKUP(A4,materias!$A$2:$E$179,5,FALSE)</f>
        <v>suj</v>
      </c>
      <c r="C4" s="233">
        <f>'mapa SUJ'!D11</f>
        <v>2</v>
      </c>
      <c r="D4" s="234"/>
      <c r="E4" s="235">
        <f t="shared" si="0"/>
        <v>2</v>
      </c>
      <c r="F4" s="236">
        <v>13</v>
      </c>
      <c r="G4" s="237">
        <f>VLOOKUP(A4,materias!$A$2:$B$179,2,FALSE)</f>
        <v>12091</v>
      </c>
      <c r="H4" s="252" t="str">
        <f>VLOOKUP(G4,materias!$B$2:$C$179,2,FALSE)</f>
        <v>Principios de Animación</v>
      </c>
      <c r="I4" s="239">
        <v>0</v>
      </c>
      <c r="K4" s="269"/>
      <c r="N4" s="234"/>
      <c r="O4" s="241"/>
      <c r="P4" s="241"/>
      <c r="Q4" s="241"/>
      <c r="R4" s="241"/>
      <c r="S4" s="241"/>
      <c r="T4" s="232"/>
      <c r="X4" s="240" t="str">
        <f>IF(I4&gt;0,VLOOKUP(A4,materias!A$2:G$179,7,FALSE)," ")</f>
        <v xml:space="preserve"> </v>
      </c>
      <c r="Y4" s="242"/>
      <c r="Z4" s="242" t="str">
        <f>IF(I4&gt;0,VLOOKUP(A4,materias!A$2:J$179,10,FALSE)," ")</f>
        <v xml:space="preserve"> </v>
      </c>
      <c r="AA4" s="242"/>
    </row>
    <row r="5" spans="1:33" s="240" customFormat="1" hidden="1" x14ac:dyDescent="0.2">
      <c r="A5" s="232" t="s">
        <v>387</v>
      </c>
      <c r="B5" s="232" t="str">
        <f>VLOOKUP(A5,materias!$A$2:$E$179,5,FALSE)</f>
        <v>suj</v>
      </c>
      <c r="C5" s="233">
        <f>'mapa SUJ'!D14</f>
        <v>1</v>
      </c>
      <c r="D5" s="234"/>
      <c r="E5" s="235">
        <f t="shared" si="0"/>
        <v>1</v>
      </c>
      <c r="F5" s="236">
        <v>14</v>
      </c>
      <c r="G5" s="237">
        <f>VLOOKUP(A5,materias!$A$2:$B$179,2,FALSE)</f>
        <v>12095</v>
      </c>
      <c r="H5" s="252" t="str">
        <f>VLOOKUP(G5,materias!$B$2:$C$179,2,FALSE)</f>
        <v>Proyecto Interactivo I</v>
      </c>
      <c r="I5" s="239">
        <v>0</v>
      </c>
      <c r="K5" s="269"/>
      <c r="N5" s="241"/>
      <c r="O5" s="241"/>
      <c r="P5" s="241"/>
      <c r="Q5" s="241"/>
      <c r="R5" s="241"/>
      <c r="S5" s="241"/>
      <c r="T5" s="232"/>
      <c r="X5" s="240" t="str">
        <f>IF(I5&gt;0,VLOOKUP(A5,materias!A$2:G$179,7,FALSE)," ")</f>
        <v xml:space="preserve"> </v>
      </c>
      <c r="Y5" s="242"/>
      <c r="Z5" s="242" t="str">
        <f>IF(I5&gt;0,VLOOKUP(A5,materias!A$2:J$179,10,FALSE)," ")</f>
        <v xml:space="preserve"> </v>
      </c>
      <c r="AA5" s="242"/>
      <c r="AG5" s="240" t="s">
        <v>858</v>
      </c>
    </row>
    <row r="6" spans="1:33" s="240" customFormat="1" x14ac:dyDescent="0.2">
      <c r="A6" s="232" t="s">
        <v>350</v>
      </c>
      <c r="B6" s="232" t="str">
        <f>VLOOKUP(A6,materias!$A$2:$E$179,5,FALSE)</f>
        <v>suj</v>
      </c>
      <c r="C6" s="233">
        <f>'mapa SUJ'!D20</f>
        <v>0</v>
      </c>
      <c r="D6" s="234"/>
      <c r="E6" s="235">
        <f t="shared" si="0"/>
        <v>0</v>
      </c>
      <c r="F6" s="236">
        <v>15</v>
      </c>
      <c r="G6" s="237">
        <f>VLOOKUP(A6,materias!$A$2:$B$179,2,FALSE)</f>
        <v>12078</v>
      </c>
      <c r="H6" s="238" t="str">
        <f>VLOOKUP(G6,materias!$B$2:$C$179,2,FALSE)</f>
        <v>Medios Digitales I</v>
      </c>
      <c r="I6" s="239">
        <v>1</v>
      </c>
      <c r="J6" s="240" t="s">
        <v>1415</v>
      </c>
      <c r="K6" s="269">
        <v>15</v>
      </c>
      <c r="M6" s="240">
        <f>IF(I6&gt;0,VLOOKUP(A6,materias!$A$2:$F$179,6,FALSE)," ")</f>
        <v>4</v>
      </c>
      <c r="N6" s="241"/>
      <c r="O6" s="241">
        <v>1</v>
      </c>
      <c r="P6" s="241"/>
      <c r="Q6" s="241">
        <v>1</v>
      </c>
      <c r="R6" s="241"/>
      <c r="S6" s="241"/>
      <c r="T6" s="232" t="s">
        <v>1399</v>
      </c>
      <c r="W6" s="240" t="s">
        <v>1401</v>
      </c>
      <c r="X6" s="240" t="str">
        <f>IF(I6&gt;0,VLOOKUP(A6,materias!A$2:G$179,7,FALSE)," ")</f>
        <v>cómputo</v>
      </c>
      <c r="Y6" s="242"/>
      <c r="Z6" s="242" t="str">
        <f>IF(I6&gt;0,VLOOKUP(A6,materias!A$2:J$179,10,FALSE)," ")</f>
        <v>DX</v>
      </c>
      <c r="AA6" s="242"/>
      <c r="AB6" s="241"/>
      <c r="AC6" s="241"/>
      <c r="AD6" s="241"/>
      <c r="AE6" s="241"/>
      <c r="AF6" s="241"/>
      <c r="AG6" s="240" t="s">
        <v>859</v>
      </c>
    </row>
    <row r="7" spans="1:33" s="240" customFormat="1" x14ac:dyDescent="0.2">
      <c r="A7" s="232" t="s">
        <v>350</v>
      </c>
      <c r="B7" s="232" t="str">
        <f>VLOOKUP(A7,materias!$A$2:$E$179,5,FALSE)</f>
        <v>suj</v>
      </c>
      <c r="C7" s="233">
        <f>'mapa SUJ'!D21</f>
        <v>0</v>
      </c>
      <c r="D7" s="234"/>
      <c r="E7" s="235">
        <f t="shared" ref="E7:E8" si="1">C7+D7</f>
        <v>0</v>
      </c>
      <c r="F7" s="236">
        <v>15</v>
      </c>
      <c r="G7" s="237">
        <f>VLOOKUP(A7,materias!$A$2:$B$179,2,FALSE)</f>
        <v>12078</v>
      </c>
      <c r="H7" s="238" t="str">
        <f>VLOOKUP(G7,materias!$B$2:$C$179,2,FALSE)</f>
        <v>Medios Digitales I</v>
      </c>
      <c r="I7" s="239">
        <v>1</v>
      </c>
      <c r="J7" s="240" t="s">
        <v>1416</v>
      </c>
      <c r="K7" s="269">
        <v>15</v>
      </c>
      <c r="M7" s="240">
        <f>IF(I7&gt;0,VLOOKUP(A7,materias!$A$2:$F$179,6,FALSE)," ")</f>
        <v>4</v>
      </c>
      <c r="N7" s="241"/>
      <c r="O7" s="241">
        <v>1</v>
      </c>
      <c r="P7" s="241"/>
      <c r="Q7" s="241">
        <v>1</v>
      </c>
      <c r="R7" s="241"/>
      <c r="S7" s="241"/>
      <c r="T7" s="232" t="s">
        <v>1395</v>
      </c>
      <c r="W7" s="240" t="s">
        <v>1401</v>
      </c>
      <c r="X7" s="240" t="str">
        <f>IF(I7&gt;0,VLOOKUP(A7,materias!A$2:G$179,7,FALSE)," ")</f>
        <v>cómputo</v>
      </c>
      <c r="Y7" s="242"/>
      <c r="Z7" s="242" t="str">
        <f>IF(I7&gt;0,VLOOKUP(A7,materias!A$2:J$179,10,FALSE)," ")</f>
        <v>DX</v>
      </c>
      <c r="AA7" s="242"/>
      <c r="AB7" s="241"/>
      <c r="AC7" s="241"/>
      <c r="AD7" s="241"/>
      <c r="AE7" s="241"/>
      <c r="AF7" s="241"/>
      <c r="AG7" s="240" t="s">
        <v>859</v>
      </c>
    </row>
    <row r="8" spans="1:33" s="240" customFormat="1" x14ac:dyDescent="0.2">
      <c r="A8" s="232" t="s">
        <v>350</v>
      </c>
      <c r="B8" s="232" t="str">
        <f>VLOOKUP(A8,materias!$A$2:$E$179,5,FALSE)</f>
        <v>suj</v>
      </c>
      <c r="C8" s="233">
        <f>'mapa SUJ'!D22</f>
        <v>0</v>
      </c>
      <c r="D8" s="234"/>
      <c r="E8" s="235">
        <f t="shared" si="1"/>
        <v>0</v>
      </c>
      <c r="F8" s="236">
        <v>15</v>
      </c>
      <c r="G8" s="237">
        <f>VLOOKUP(A8,materias!$A$2:$B$179,2,FALSE)</f>
        <v>12078</v>
      </c>
      <c r="H8" s="238" t="str">
        <f>VLOOKUP(G8,materias!$B$2:$C$179,2,FALSE)</f>
        <v>Medios Digitales I</v>
      </c>
      <c r="I8" s="239">
        <v>1</v>
      </c>
      <c r="J8" s="240" t="s">
        <v>1417</v>
      </c>
      <c r="K8" s="269">
        <v>15</v>
      </c>
      <c r="M8" s="240">
        <f>IF(I8&gt;0,VLOOKUP(A8,materias!$A$2:$F$179,6,FALSE)," ")</f>
        <v>4</v>
      </c>
      <c r="N8" s="241"/>
      <c r="O8" s="241">
        <v>1</v>
      </c>
      <c r="P8" s="241"/>
      <c r="Q8" s="241">
        <v>1</v>
      </c>
      <c r="R8" s="241"/>
      <c r="S8" s="241"/>
      <c r="T8" s="232" t="s">
        <v>1396</v>
      </c>
      <c r="X8" s="240" t="str">
        <f>IF(I8&gt;0,VLOOKUP(A8,materias!A$2:G$179,7,FALSE)," ")</f>
        <v>cómputo</v>
      </c>
      <c r="Y8" s="242"/>
      <c r="Z8" s="242" t="str">
        <f>IF(I8&gt;0,VLOOKUP(A8,materias!A$2:J$179,10,FALSE)," ")</f>
        <v>DX</v>
      </c>
      <c r="AA8" s="242"/>
      <c r="AB8" s="241"/>
      <c r="AC8" s="241"/>
      <c r="AD8" s="241"/>
      <c r="AE8" s="241"/>
      <c r="AF8" s="241"/>
      <c r="AG8" s="240" t="s">
        <v>859</v>
      </c>
    </row>
    <row r="9" spans="1:33" s="240" customFormat="1" hidden="1" x14ac:dyDescent="0.2">
      <c r="A9" s="232" t="s">
        <v>353</v>
      </c>
      <c r="B9" s="232" t="str">
        <f>VLOOKUP(A9,materias!$A$2:$E$179,5,FALSE)</f>
        <v>suj</v>
      </c>
      <c r="C9" s="233">
        <f>'mapa SUJ'!D26</f>
        <v>8</v>
      </c>
      <c r="D9" s="234"/>
      <c r="E9" s="235">
        <f t="shared" si="0"/>
        <v>8</v>
      </c>
      <c r="F9" s="236">
        <v>16</v>
      </c>
      <c r="G9" s="237">
        <f>VLOOKUP(A9,materias!$A$2:$B$179,2,FALSE)</f>
        <v>12085</v>
      </c>
      <c r="H9" s="238" t="str">
        <f>VLOOKUP(G9,materias!$B$2:$C$179,2,FALSE)</f>
        <v>Diseño de Interacción y Animación</v>
      </c>
      <c r="I9" s="239">
        <v>0</v>
      </c>
      <c r="K9" s="269"/>
      <c r="M9" s="240" t="str">
        <f>IF(I9&gt;0,VLOOKUP(A9,materias!$A$2:$F$179,6,FALSE)," ")</f>
        <v xml:space="preserve"> </v>
      </c>
      <c r="O9" s="241"/>
      <c r="P9" s="241"/>
      <c r="Q9" s="241"/>
      <c r="R9" s="241"/>
      <c r="S9" s="241"/>
      <c r="T9" s="232"/>
      <c r="W9" s="240" t="s">
        <v>1408</v>
      </c>
      <c r="X9" s="240" t="str">
        <f>IF(I9&gt;0,VLOOKUP(A9,materias!A$2:G$179,7,FALSE)," ")</f>
        <v xml:space="preserve"> </v>
      </c>
      <c r="Y9" s="242"/>
      <c r="Z9" s="242" t="str">
        <f>IF(I9&gt;0,VLOOKUP(A9,materias!A$2:J$179,10,FALSE)," ")</f>
        <v xml:space="preserve"> </v>
      </c>
      <c r="AA9" s="242"/>
      <c r="AB9" s="241"/>
      <c r="AC9" s="241"/>
      <c r="AD9" s="241"/>
      <c r="AE9" s="241"/>
      <c r="AF9" s="241"/>
      <c r="AG9" s="241"/>
    </row>
    <row r="10" spans="1:33" s="240" customFormat="1" hidden="1" x14ac:dyDescent="0.2">
      <c r="A10" s="232" t="s">
        <v>355</v>
      </c>
      <c r="B10" s="232" t="str">
        <f>VLOOKUP(A10,materias!$A$2:$E$179,5,FALSE)</f>
        <v>suj</v>
      </c>
      <c r="C10" s="233">
        <f>'mapa SUJ'!D32</f>
        <v>8</v>
      </c>
      <c r="D10" s="234"/>
      <c r="E10" s="235">
        <f t="shared" si="0"/>
        <v>8</v>
      </c>
      <c r="F10" s="236">
        <v>17</v>
      </c>
      <c r="G10" s="237">
        <f>VLOOKUP(A10,materias!$A$2:$B$179,2,FALSE)</f>
        <v>12271</v>
      </c>
      <c r="H10" s="238" t="str">
        <f>VLOOKUP(G10,materias!$B$2:$C$179,2,FALSE)</f>
        <v>Lectura y Expresión Académica</v>
      </c>
      <c r="I10" s="239">
        <v>0</v>
      </c>
      <c r="K10" s="269"/>
      <c r="N10" s="241"/>
      <c r="O10" s="241"/>
      <c r="P10" s="241"/>
      <c r="Q10" s="241"/>
      <c r="R10" s="241"/>
      <c r="S10" s="241"/>
      <c r="T10" s="232"/>
      <c r="X10" s="240" t="str">
        <f>IF(I10&gt;0,VLOOKUP(A10,materias!A$2:G$179,7,FALSE)," ")</f>
        <v xml:space="preserve"> </v>
      </c>
      <c r="Y10" s="242"/>
      <c r="Z10" s="242" t="str">
        <f>IF(I10&gt;0,VLOOKUP(A10,materias!A$2:J$179,10,FALSE)," ")</f>
        <v xml:space="preserve"> </v>
      </c>
      <c r="AA10" s="242"/>
      <c r="AB10" s="241"/>
      <c r="AC10" s="241"/>
      <c r="AD10" s="241"/>
      <c r="AE10" s="241"/>
      <c r="AF10" s="241"/>
      <c r="AG10" s="242"/>
    </row>
    <row r="11" spans="1:33" s="240" customFormat="1" hidden="1" x14ac:dyDescent="0.2">
      <c r="A11" s="232" t="s">
        <v>643</v>
      </c>
      <c r="B11" s="232" t="str">
        <f>VLOOKUP(A11,materias!$A$2:$E$179,5,FALSE)</f>
        <v>suj</v>
      </c>
      <c r="C11" s="233"/>
      <c r="D11" s="234"/>
      <c r="E11" s="235">
        <f t="shared" si="0"/>
        <v>0</v>
      </c>
      <c r="F11" s="236">
        <v>18</v>
      </c>
      <c r="G11" s="237">
        <f>VLOOKUP(A11,materias!$A$2:$B$179,2,FALSE)</f>
        <v>12474</v>
      </c>
      <c r="H11" s="238" t="str">
        <f>VLOOKUP(G11,materias!$B$2:$C$179,2,FALSE)</f>
        <v>Aplicaciones de Diseño Digital</v>
      </c>
      <c r="I11" s="239">
        <v>0</v>
      </c>
      <c r="K11" s="269"/>
      <c r="N11" s="241"/>
      <c r="O11" s="241"/>
      <c r="P11" s="241"/>
      <c r="Q11" s="241"/>
      <c r="R11" s="241"/>
      <c r="S11" s="241"/>
      <c r="T11" s="232"/>
      <c r="X11" s="240" t="str">
        <f>IF(I11&gt;0,VLOOKUP(A11,materias!A$2:G$179,7,FALSE)," ")</f>
        <v xml:space="preserve"> </v>
      </c>
      <c r="Y11" s="242"/>
      <c r="Z11" s="242" t="str">
        <f>IF(I11&gt;0,VLOOKUP(A11,materias!A$2:J$179,10,FALSE)," ")</f>
        <v xml:space="preserve"> </v>
      </c>
      <c r="AA11" s="242"/>
      <c r="AB11" s="241"/>
      <c r="AC11" s="241"/>
      <c r="AD11" s="241"/>
      <c r="AE11" s="241"/>
      <c r="AF11" s="241"/>
      <c r="AG11" s="242"/>
    </row>
    <row r="12" spans="1:33" s="44" customFormat="1" x14ac:dyDescent="0.2">
      <c r="A12" s="75" t="s">
        <v>360</v>
      </c>
      <c r="B12" s="75" t="str">
        <f>VLOOKUP(A12,materias!$A$2:$E$179,5,FALSE)</f>
        <v>suj</v>
      </c>
      <c r="C12" s="134">
        <f>'mapa SUJ'!H5</f>
        <v>34</v>
      </c>
      <c r="D12" s="125"/>
      <c r="E12" s="152">
        <f t="shared" si="0"/>
        <v>34</v>
      </c>
      <c r="F12" s="244">
        <v>21</v>
      </c>
      <c r="G12" s="21">
        <f>VLOOKUP(A12,materias!$A$2:$B$179,2,FALSE)</f>
        <v>12084</v>
      </c>
      <c r="H12" s="164" t="str">
        <f>VLOOKUP(G12,materias!$B$2:$C$179,2,FALSE)</f>
        <v>Historia de la Animación</v>
      </c>
      <c r="I12" s="74">
        <v>1</v>
      </c>
      <c r="J12" s="44" t="s">
        <v>1412</v>
      </c>
      <c r="K12" s="43">
        <v>15</v>
      </c>
      <c r="M12" s="44">
        <f>IF(I12&gt;0,VLOOKUP(A12,materias!$A$2:$F$179,6,FALSE)," ")</f>
        <v>4</v>
      </c>
      <c r="N12" s="217">
        <v>1</v>
      </c>
      <c r="O12" s="217"/>
      <c r="P12" s="217">
        <v>1</v>
      </c>
      <c r="Q12" s="217"/>
      <c r="R12" s="217"/>
      <c r="S12" s="217"/>
      <c r="T12" s="75" t="s">
        <v>1395</v>
      </c>
      <c r="W12" s="44" t="s">
        <v>1386</v>
      </c>
      <c r="X12" s="44" t="str">
        <f>IF(I12&gt;0,VLOOKUP(A12,materias!A$2:G$179,7,FALSE)," ")</f>
        <v>salón</v>
      </c>
      <c r="Y12" s="62"/>
      <c r="Z12" s="62" t="str">
        <f>IF(I12&gt;0,VLOOKUP(A12,materias!A$2:J$179,10,FALSE)," ")</f>
        <v>DX</v>
      </c>
      <c r="AA12" s="62"/>
      <c r="AB12" s="217"/>
      <c r="AC12" s="217"/>
      <c r="AD12" s="217"/>
      <c r="AE12" s="217"/>
      <c r="AF12" s="217"/>
      <c r="AG12" s="217"/>
    </row>
    <row r="13" spans="1:33" s="44" customFormat="1" x14ac:dyDescent="0.2">
      <c r="A13" s="75" t="s">
        <v>360</v>
      </c>
      <c r="B13" s="75" t="str">
        <f>VLOOKUP(A13,materias!$A$2:$E$179,5,FALSE)</f>
        <v>suj</v>
      </c>
      <c r="C13" s="134">
        <f>'mapa SUJ'!H6</f>
        <v>0</v>
      </c>
      <c r="D13" s="125"/>
      <c r="E13" s="152">
        <f t="shared" ref="E13" si="2">C13+D13</f>
        <v>0</v>
      </c>
      <c r="F13" s="244">
        <v>21</v>
      </c>
      <c r="G13" s="21">
        <f>VLOOKUP(A13,materias!$A$2:$B$179,2,FALSE)</f>
        <v>12084</v>
      </c>
      <c r="H13" s="164" t="str">
        <f>VLOOKUP(G13,materias!$B$2:$C$179,2,FALSE)</f>
        <v>Historia de la Animación</v>
      </c>
      <c r="I13" s="74">
        <v>1</v>
      </c>
      <c r="J13" s="44" t="s">
        <v>1411</v>
      </c>
      <c r="K13" s="43">
        <v>15</v>
      </c>
      <c r="M13" s="44">
        <f>IF(I13&gt;0,VLOOKUP(A13,materias!$A$2:$F$179,6,FALSE)," ")</f>
        <v>4</v>
      </c>
      <c r="N13" s="217"/>
      <c r="O13" s="217">
        <v>1</v>
      </c>
      <c r="P13" s="217"/>
      <c r="Q13" s="217">
        <v>1</v>
      </c>
      <c r="R13" s="217"/>
      <c r="S13" s="217"/>
      <c r="T13" s="75" t="s">
        <v>1400</v>
      </c>
      <c r="W13" s="44" t="s">
        <v>1387</v>
      </c>
      <c r="X13" s="44" t="str">
        <f>IF(I13&gt;0,VLOOKUP(A13,materias!A$2:G$179,7,FALSE)," ")</f>
        <v>salón</v>
      </c>
      <c r="Y13" s="62"/>
      <c r="Z13" s="62" t="str">
        <f>IF(I13&gt;0,VLOOKUP(A13,materias!A$2:J$179,10,FALSE)," ")</f>
        <v>DX</v>
      </c>
      <c r="AA13" s="62"/>
      <c r="AB13" s="217"/>
      <c r="AC13" s="217"/>
      <c r="AD13" s="217"/>
      <c r="AE13" s="217"/>
      <c r="AF13" s="217"/>
      <c r="AG13" s="217"/>
    </row>
    <row r="14" spans="1:33" s="217" customFormat="1" x14ac:dyDescent="0.2">
      <c r="A14" s="75" t="s">
        <v>427</v>
      </c>
      <c r="B14" s="75" t="str">
        <f>VLOOKUP(A14,materias!$A$2:$E$179,5,FALSE)</f>
        <v>suj</v>
      </c>
      <c r="C14" s="134">
        <f>'mapa SUJ'!H14</f>
        <v>45</v>
      </c>
      <c r="D14" s="125"/>
      <c r="E14" s="152">
        <f t="shared" ref="E14:E38" si="3">C14+D14</f>
        <v>45</v>
      </c>
      <c r="F14" s="244">
        <v>23</v>
      </c>
      <c r="G14" s="21">
        <f>VLOOKUP(A14,materias!$A$2:$B$179,2,FALSE)</f>
        <v>12096</v>
      </c>
      <c r="H14" s="164" t="str">
        <f>VLOOKUP(G14,materias!$B$2:$C$179,2,FALSE)</f>
        <v>Proyecto Interactivo II</v>
      </c>
      <c r="I14" s="74">
        <v>1</v>
      </c>
      <c r="J14" s="44" t="s">
        <v>1412</v>
      </c>
      <c r="K14" s="43">
        <v>12</v>
      </c>
      <c r="L14" s="44"/>
      <c r="M14" s="44">
        <f>IF(I14&gt;0,VLOOKUP(A14,materias!$A$2:$F$179,6,FALSE)," ")</f>
        <v>4</v>
      </c>
      <c r="N14" s="217">
        <v>1</v>
      </c>
      <c r="P14" s="217">
        <v>1</v>
      </c>
      <c r="T14" s="75" t="s">
        <v>1397</v>
      </c>
      <c r="U14" s="44"/>
      <c r="V14" s="44"/>
      <c r="W14" s="44" t="s">
        <v>1388</v>
      </c>
      <c r="X14" s="44" t="str">
        <f>IF(I14&gt;0,VLOOKUP(A14,materias!A$2:G$179,7,FALSE)," ")</f>
        <v>cómputo</v>
      </c>
      <c r="Y14" s="62"/>
      <c r="Z14" s="62" t="str">
        <f>IF(I14&gt;0,VLOOKUP(A14,materias!A$2:J$179,10,FALSE)," ")</f>
        <v>DX</v>
      </c>
      <c r="AA14" s="62"/>
      <c r="AB14" s="44"/>
      <c r="AC14" s="44"/>
      <c r="AD14" s="44"/>
      <c r="AE14" s="44"/>
      <c r="AF14" s="44"/>
      <c r="AG14" s="44" t="s">
        <v>858</v>
      </c>
    </row>
    <row r="15" spans="1:33" s="217" customFormat="1" x14ac:dyDescent="0.2">
      <c r="A15" s="75" t="s">
        <v>427</v>
      </c>
      <c r="B15" s="75" t="str">
        <f>VLOOKUP(A15,materias!$A$2:$E$179,5,FALSE)</f>
        <v>suj</v>
      </c>
      <c r="C15" s="134">
        <f>'mapa SUJ'!H15</f>
        <v>0</v>
      </c>
      <c r="D15" s="125"/>
      <c r="E15" s="152">
        <f t="shared" si="3"/>
        <v>0</v>
      </c>
      <c r="F15" s="244">
        <v>23</v>
      </c>
      <c r="G15" s="21">
        <f>VLOOKUP(A15,materias!$A$2:$B$179,2,FALSE)</f>
        <v>12096</v>
      </c>
      <c r="H15" s="164" t="str">
        <f>VLOOKUP(G15,materias!$B$2:$C$179,2,FALSE)</f>
        <v>Proyecto Interactivo II</v>
      </c>
      <c r="I15" s="74">
        <v>1</v>
      </c>
      <c r="J15" s="44" t="s">
        <v>1411</v>
      </c>
      <c r="K15" s="43">
        <v>12</v>
      </c>
      <c r="L15" s="44"/>
      <c r="M15" s="44">
        <f>IF(I15&gt;0,VLOOKUP(A15,materias!$A$2:$F$179,6,FALSE)," ")</f>
        <v>4</v>
      </c>
      <c r="O15" s="217">
        <v>1</v>
      </c>
      <c r="Q15" s="217">
        <v>1</v>
      </c>
      <c r="T15" s="75" t="s">
        <v>1400</v>
      </c>
      <c r="U15" s="44"/>
      <c r="V15" s="44"/>
      <c r="W15" s="44" t="s">
        <v>1403</v>
      </c>
      <c r="X15" s="44" t="str">
        <f>IF(I15&gt;0,VLOOKUP(A15,materias!A$2:G$179,7,FALSE)," ")</f>
        <v>cómputo</v>
      </c>
      <c r="Y15" s="62"/>
      <c r="Z15" s="62" t="str">
        <f>IF(I15&gt;0,VLOOKUP(A15,materias!A$2:J$179,10,FALSE)," ")</f>
        <v>DX</v>
      </c>
      <c r="AA15" s="62"/>
      <c r="AB15" s="44"/>
      <c r="AC15" s="44"/>
      <c r="AD15" s="44"/>
      <c r="AE15" s="44"/>
      <c r="AF15" s="44"/>
      <c r="AG15" s="44" t="s">
        <v>858</v>
      </c>
    </row>
    <row r="16" spans="1:33" s="217" customFormat="1" x14ac:dyDescent="0.2">
      <c r="A16" s="75" t="s">
        <v>427</v>
      </c>
      <c r="B16" s="75" t="str">
        <f>VLOOKUP(A16,materias!$A$2:$E$179,5,FALSE)</f>
        <v>suj</v>
      </c>
      <c r="C16" s="134">
        <f>'mapa SUJ'!H16</f>
        <v>0</v>
      </c>
      <c r="D16" s="125"/>
      <c r="E16" s="152">
        <f t="shared" si="3"/>
        <v>0</v>
      </c>
      <c r="F16" s="244">
        <v>23</v>
      </c>
      <c r="G16" s="21">
        <f>VLOOKUP(A16,materias!$A$2:$B$179,2,FALSE)</f>
        <v>12096</v>
      </c>
      <c r="H16" s="164" t="str">
        <f>VLOOKUP(G16,materias!$B$2:$C$179,2,FALSE)</f>
        <v>Proyecto Interactivo II</v>
      </c>
      <c r="I16" s="74">
        <v>1</v>
      </c>
      <c r="J16" s="44" t="s">
        <v>163</v>
      </c>
      <c r="K16" s="43">
        <v>12</v>
      </c>
      <c r="L16" s="44"/>
      <c r="M16" s="44">
        <f>IF(I16&gt;0,VLOOKUP(A16,materias!$A$2:$F$179,6,FALSE)," ")</f>
        <v>4</v>
      </c>
      <c r="N16" s="217">
        <v>1</v>
      </c>
      <c r="P16" s="217">
        <v>1</v>
      </c>
      <c r="T16" s="75" t="s">
        <v>1402</v>
      </c>
      <c r="U16" s="44"/>
      <c r="V16" s="44"/>
      <c r="W16" s="44" t="s">
        <v>1388</v>
      </c>
      <c r="X16" s="44" t="str">
        <f>IF(I16&gt;0,VLOOKUP(A16,materias!A$2:G$179,7,FALSE)," ")</f>
        <v>cómputo</v>
      </c>
      <c r="Y16" s="62"/>
      <c r="Z16" s="62" t="str">
        <f>IF(I16&gt;0,VLOOKUP(A16,materias!A$2:J$179,10,FALSE)," ")</f>
        <v>DX</v>
      </c>
      <c r="AA16" s="62"/>
      <c r="AB16" s="44"/>
      <c r="AC16" s="44"/>
      <c r="AD16" s="44"/>
      <c r="AE16" s="44"/>
      <c r="AF16" s="44"/>
      <c r="AG16" s="44" t="s">
        <v>858</v>
      </c>
    </row>
    <row r="17" spans="1:33" s="217" customFormat="1" x14ac:dyDescent="0.2">
      <c r="A17" s="75" t="s">
        <v>368</v>
      </c>
      <c r="B17" s="75" t="str">
        <f>VLOOKUP(A17,materias!$A$2:$E$179,5,FALSE)</f>
        <v>suj</v>
      </c>
      <c r="C17" s="134">
        <f>'mapa SUJ'!H20</f>
        <v>50</v>
      </c>
      <c r="D17" s="125"/>
      <c r="E17" s="152">
        <f t="shared" si="3"/>
        <v>50</v>
      </c>
      <c r="F17" s="244">
        <v>25</v>
      </c>
      <c r="G17" s="21">
        <f>VLOOKUP(A17,materias!$A$2:$B$179,2,FALSE)</f>
        <v>12087</v>
      </c>
      <c r="H17" s="164" t="str">
        <f>VLOOKUP(G17,materias!$B$2:$C$179,2,FALSE)</f>
        <v>Medios Digitales II</v>
      </c>
      <c r="I17" s="74">
        <v>1</v>
      </c>
      <c r="J17" s="44" t="s">
        <v>1412</v>
      </c>
      <c r="K17" s="43">
        <v>18</v>
      </c>
      <c r="L17" s="44"/>
      <c r="M17" s="44">
        <f>IF(I17&gt;0,VLOOKUP(A17,materias!$A$2:$F$179,6,FALSE)," ")</f>
        <v>4</v>
      </c>
      <c r="N17" s="217">
        <v>1</v>
      </c>
      <c r="P17" s="217">
        <v>1</v>
      </c>
      <c r="T17" s="75" t="s">
        <v>1395</v>
      </c>
      <c r="U17" s="44"/>
      <c r="V17" s="44"/>
      <c r="W17" s="44" t="s">
        <v>1393</v>
      </c>
      <c r="X17" s="44" t="str">
        <f>IF(I17&gt;0,VLOOKUP(A17,materias!A$2:G$179,7,FALSE)," ")</f>
        <v>cómputo</v>
      </c>
      <c r="Y17" s="62"/>
      <c r="Z17" s="62" t="str">
        <f>IF(I17&gt;0,VLOOKUP(A17,materias!A$2:J$179,10,FALSE)," ")</f>
        <v>DX</v>
      </c>
      <c r="AA17" s="62"/>
      <c r="AB17" s="125"/>
      <c r="AF17" s="44"/>
      <c r="AG17" s="44" t="s">
        <v>859</v>
      </c>
    </row>
    <row r="18" spans="1:33" s="217" customFormat="1" x14ac:dyDescent="0.2">
      <c r="A18" s="75" t="s">
        <v>368</v>
      </c>
      <c r="B18" s="75" t="str">
        <f>VLOOKUP(A18,materias!$A$2:$E$179,5,FALSE)</f>
        <v>suj</v>
      </c>
      <c r="C18" s="134">
        <f>'mapa SUJ'!H21</f>
        <v>0</v>
      </c>
      <c r="D18" s="125"/>
      <c r="E18" s="152">
        <f t="shared" si="3"/>
        <v>0</v>
      </c>
      <c r="F18" s="244">
        <v>25</v>
      </c>
      <c r="G18" s="21">
        <f>VLOOKUP(A18,materias!$A$2:$B$179,2,FALSE)</f>
        <v>12087</v>
      </c>
      <c r="H18" s="164" t="str">
        <f>VLOOKUP(G18,materias!$B$2:$C$179,2,FALSE)</f>
        <v>Medios Digitales II</v>
      </c>
      <c r="I18" s="74">
        <v>1</v>
      </c>
      <c r="J18" s="44" t="s">
        <v>163</v>
      </c>
      <c r="K18" s="43">
        <v>18</v>
      </c>
      <c r="L18" s="44"/>
      <c r="M18" s="44">
        <f>IF(I18&gt;0,VLOOKUP(A18,materias!$A$2:$F$179,6,FALSE)," ")</f>
        <v>4</v>
      </c>
      <c r="O18" s="217">
        <v>1</v>
      </c>
      <c r="Q18" s="217">
        <v>1</v>
      </c>
      <c r="T18" s="75" t="s">
        <v>1397</v>
      </c>
      <c r="U18" s="44"/>
      <c r="V18" s="44"/>
      <c r="X18" s="44" t="str">
        <f>IF(I18&gt;0,VLOOKUP(A18,materias!A$2:G$179,7,FALSE)," ")</f>
        <v>cómputo</v>
      </c>
      <c r="Y18" s="62"/>
      <c r="Z18" s="62" t="str">
        <f>IF(I18&gt;0,VLOOKUP(A18,materias!A$2:J$179,10,FALSE)," ")</f>
        <v>DX</v>
      </c>
      <c r="AA18" s="62"/>
      <c r="AB18" s="125"/>
      <c r="AF18" s="44"/>
      <c r="AG18" s="44" t="s">
        <v>859</v>
      </c>
    </row>
    <row r="19" spans="1:33" s="217" customFormat="1" x14ac:dyDescent="0.2">
      <c r="A19" s="75" t="s">
        <v>368</v>
      </c>
      <c r="B19" s="75" t="str">
        <f>VLOOKUP(A19,materias!$A$2:$E$179,5,FALSE)</f>
        <v>suj</v>
      </c>
      <c r="C19" s="134">
        <f>'mapa SUJ'!H22</f>
        <v>0</v>
      </c>
      <c r="D19" s="125"/>
      <c r="E19" s="152">
        <f t="shared" si="3"/>
        <v>0</v>
      </c>
      <c r="F19" s="244">
        <v>25</v>
      </c>
      <c r="G19" s="21">
        <f>VLOOKUP(A19,materias!$A$2:$B$179,2,FALSE)</f>
        <v>12087</v>
      </c>
      <c r="H19" s="164" t="str">
        <f>VLOOKUP(G19,materias!$B$2:$C$179,2,FALSE)</f>
        <v>Medios Digitales II</v>
      </c>
      <c r="I19" s="74">
        <v>1</v>
      </c>
      <c r="J19" s="44" t="s">
        <v>1411</v>
      </c>
      <c r="K19" s="43">
        <v>18</v>
      </c>
      <c r="L19" s="44"/>
      <c r="M19" s="44">
        <f>IF(I19&gt;0,VLOOKUP(A19,materias!$A$2:$F$179,6,FALSE)," ")</f>
        <v>4</v>
      </c>
      <c r="N19" s="217">
        <v>1</v>
      </c>
      <c r="P19" s="217">
        <v>1</v>
      </c>
      <c r="T19" s="75" t="s">
        <v>1400</v>
      </c>
      <c r="U19" s="44"/>
      <c r="V19" s="44"/>
      <c r="W19" s="44" t="s">
        <v>1391</v>
      </c>
      <c r="X19" s="44" t="str">
        <f>IF(I19&gt;0,VLOOKUP(A19,materias!A$2:G$179,7,FALSE)," ")</f>
        <v>cómputo</v>
      </c>
      <c r="Y19" s="62"/>
      <c r="Z19" s="62" t="str">
        <f>IF(I19&gt;0,VLOOKUP(A19,materias!A$2:J$179,10,FALSE)," ")</f>
        <v>DX</v>
      </c>
      <c r="AA19" s="62"/>
      <c r="AB19" s="125"/>
      <c r="AF19" s="44"/>
      <c r="AG19" s="44" t="s">
        <v>859</v>
      </c>
    </row>
    <row r="20" spans="1:33" s="217" customFormat="1" x14ac:dyDescent="0.2">
      <c r="A20" s="75" t="s">
        <v>371</v>
      </c>
      <c r="B20" s="75" t="str">
        <f>VLOOKUP(A20,materias!$A$2:$E$179,5,FALSE)</f>
        <v>suj</v>
      </c>
      <c r="C20" s="134">
        <f>'mapa SUJ'!H23</f>
        <v>52</v>
      </c>
      <c r="D20" s="125"/>
      <c r="E20" s="152">
        <f t="shared" si="3"/>
        <v>52</v>
      </c>
      <c r="F20" s="244">
        <v>26</v>
      </c>
      <c r="G20" s="21">
        <f>VLOOKUP(A20,materias!$A$2:$B$179,2,FALSE)</f>
        <v>12086</v>
      </c>
      <c r="H20" s="164" t="str">
        <f>VLOOKUP(G20,materias!$B$2:$C$179,2,FALSE)</f>
        <v>Laboratorio Imaginario</v>
      </c>
      <c r="I20" s="74">
        <v>1</v>
      </c>
      <c r="J20" s="44" t="s">
        <v>163</v>
      </c>
      <c r="K20" s="43">
        <v>12</v>
      </c>
      <c r="L20" s="44"/>
      <c r="M20" s="44">
        <f>IF(I20&gt;0,VLOOKUP(A20,materias!$A$2:$F$179,6,FALSE)," ")</f>
        <v>4</v>
      </c>
      <c r="N20" s="217">
        <v>1</v>
      </c>
      <c r="P20" s="217">
        <v>1</v>
      </c>
      <c r="T20" s="75" t="s">
        <v>1395</v>
      </c>
      <c r="U20" s="44"/>
      <c r="V20" s="44"/>
      <c r="W20" s="44" t="s">
        <v>1389</v>
      </c>
      <c r="X20" s="44" t="str">
        <f>IF(I20&gt;0,VLOOKUP(A20,materias!A$2:G$179,7,FALSE)," ")</f>
        <v>cómputo</v>
      </c>
      <c r="Y20" s="62"/>
      <c r="Z20" s="62" t="str">
        <f>IF(I20&gt;0,VLOOKUP(A20,materias!A$2:J$179,10,FALSE)," ")</f>
        <v>DX</v>
      </c>
      <c r="AA20" s="62"/>
      <c r="AB20" s="44"/>
      <c r="AC20" s="44"/>
      <c r="AD20" s="44"/>
      <c r="AE20" s="44"/>
      <c r="AF20" s="44"/>
      <c r="AG20" s="75" t="s">
        <v>860</v>
      </c>
    </row>
    <row r="21" spans="1:33" s="217" customFormat="1" x14ac:dyDescent="0.2">
      <c r="A21" s="75" t="s">
        <v>371</v>
      </c>
      <c r="B21" s="75" t="str">
        <f>VLOOKUP(A21,materias!$A$2:$E$179,5,FALSE)</f>
        <v>suj</v>
      </c>
      <c r="C21" s="134">
        <f>'mapa SUJ'!H24</f>
        <v>0</v>
      </c>
      <c r="D21" s="125"/>
      <c r="E21" s="152">
        <f t="shared" si="3"/>
        <v>0</v>
      </c>
      <c r="F21" s="244">
        <v>26</v>
      </c>
      <c r="G21" s="21">
        <f>VLOOKUP(A21,materias!$A$2:$B$179,2,FALSE)</f>
        <v>12086</v>
      </c>
      <c r="H21" s="164" t="str">
        <f>VLOOKUP(G21,materias!$B$2:$C$179,2,FALSE)</f>
        <v>Laboratorio Imaginario</v>
      </c>
      <c r="I21" s="74">
        <v>1</v>
      </c>
      <c r="J21" s="44" t="s">
        <v>1412</v>
      </c>
      <c r="K21" s="43">
        <v>12</v>
      </c>
      <c r="L21" s="44"/>
      <c r="M21" s="44">
        <f>IF(I21&gt;0,VLOOKUP(A21,materias!$A$2:$F$179,6,FALSE)," ")</f>
        <v>4</v>
      </c>
      <c r="O21" s="217">
        <v>1</v>
      </c>
      <c r="Q21" s="217">
        <v>1</v>
      </c>
      <c r="T21" s="75" t="s">
        <v>1402</v>
      </c>
      <c r="U21" s="44"/>
      <c r="V21" s="44"/>
      <c r="W21" s="44" t="s">
        <v>1389</v>
      </c>
      <c r="X21" s="44" t="str">
        <f>IF(I21&gt;0,VLOOKUP(A21,materias!A$2:G$179,7,FALSE)," ")</f>
        <v>cómputo</v>
      </c>
      <c r="Y21" s="62"/>
      <c r="Z21" s="62" t="str">
        <f>IF(I21&gt;0,VLOOKUP(A21,materias!A$2:J$179,10,FALSE)," ")</f>
        <v>DX</v>
      </c>
      <c r="AA21" s="62"/>
      <c r="AB21" s="44"/>
      <c r="AC21" s="44"/>
      <c r="AD21" s="44"/>
      <c r="AE21" s="44"/>
      <c r="AF21" s="44"/>
      <c r="AG21" s="75" t="s">
        <v>860</v>
      </c>
    </row>
    <row r="22" spans="1:33" s="217" customFormat="1" x14ac:dyDescent="0.2">
      <c r="A22" s="75" t="s">
        <v>371</v>
      </c>
      <c r="B22" s="75" t="str">
        <f>VLOOKUP(A22,materias!$A$2:$E$179,5,FALSE)</f>
        <v>suj</v>
      </c>
      <c r="C22" s="134">
        <f>'mapa SUJ'!H25</f>
        <v>0</v>
      </c>
      <c r="D22" s="125"/>
      <c r="E22" s="152">
        <f t="shared" si="3"/>
        <v>0</v>
      </c>
      <c r="F22" s="244">
        <v>26</v>
      </c>
      <c r="G22" s="21">
        <f>VLOOKUP(A22,materias!$A$2:$B$179,2,FALSE)</f>
        <v>12086</v>
      </c>
      <c r="H22" s="164" t="str">
        <f>VLOOKUP(G22,materias!$B$2:$C$179,2,FALSE)</f>
        <v>Laboratorio Imaginario</v>
      </c>
      <c r="I22" s="74">
        <v>1</v>
      </c>
      <c r="J22" s="44" t="s">
        <v>1411</v>
      </c>
      <c r="K22" s="43">
        <v>12</v>
      </c>
      <c r="L22" s="44"/>
      <c r="M22" s="44">
        <f>IF(I22&gt;0,VLOOKUP(A22,materias!$A$2:$F$179,6,FALSE)," ")</f>
        <v>4</v>
      </c>
      <c r="O22" s="217">
        <v>1</v>
      </c>
      <c r="Q22" s="217">
        <v>1</v>
      </c>
      <c r="T22" s="75" t="s">
        <v>1399</v>
      </c>
      <c r="U22" s="44"/>
      <c r="V22" s="44"/>
      <c r="W22" s="44" t="s">
        <v>1390</v>
      </c>
      <c r="X22" s="44" t="str">
        <f>IF(I22&gt;0,VLOOKUP(A22,materias!A$2:G$179,7,FALSE)," ")</f>
        <v>cómputo</v>
      </c>
      <c r="Y22" s="62"/>
      <c r="Z22" s="62" t="str">
        <f>IF(I22&gt;0,VLOOKUP(A22,materias!A$2:J$179,10,FALSE)," ")</f>
        <v>DX</v>
      </c>
      <c r="AA22" s="62"/>
      <c r="AB22" s="44"/>
      <c r="AC22" s="44"/>
      <c r="AD22" s="44"/>
      <c r="AE22" s="44"/>
      <c r="AF22" s="44"/>
      <c r="AG22" s="75" t="s">
        <v>860</v>
      </c>
    </row>
    <row r="23" spans="1:33" s="268" customFormat="1" hidden="1" x14ac:dyDescent="0.2">
      <c r="A23" s="260" t="s">
        <v>374</v>
      </c>
      <c r="B23" s="260" t="str">
        <f>VLOOKUP(A23,materias!$A$2:$E$179,5,FALSE)</f>
        <v>suj</v>
      </c>
      <c r="C23" s="261">
        <f>'mapa SUJ'!H29</f>
        <v>62</v>
      </c>
      <c r="D23" s="262"/>
      <c r="E23" s="263">
        <f t="shared" si="3"/>
        <v>62</v>
      </c>
      <c r="F23" s="264">
        <v>27</v>
      </c>
      <c r="G23" s="265">
        <f>VLOOKUP(A23,materias!$A$2:$B$179,2,FALSE)</f>
        <v>12027</v>
      </c>
      <c r="H23" s="266" t="str">
        <f>VLOOKUP(G23,materias!$B$2:$C$179,2,FALSE)</f>
        <v>Investigación Social</v>
      </c>
      <c r="I23" s="267">
        <v>2</v>
      </c>
      <c r="J23" s="176"/>
      <c r="K23" s="174"/>
      <c r="L23" s="176"/>
      <c r="M23" s="176">
        <f>IF(I23&gt;0,VLOOKUP(A23,materias!$A$2:$F$179,6,FALSE)," ")</f>
        <v>4</v>
      </c>
      <c r="T23" s="260"/>
      <c r="U23" s="176"/>
      <c r="V23" s="176"/>
      <c r="W23" s="176"/>
      <c r="X23" s="176" t="str">
        <f>IF(I23&gt;0,VLOOKUP(A23,materias!A$2:G$179,7,FALSE)," ")</f>
        <v>salón</v>
      </c>
      <c r="Y23" s="173"/>
      <c r="Z23" s="173" t="str">
        <f>IF(I23&gt;0,VLOOKUP(A23,materias!A$2:J$179,10,FALSE)," ")</f>
        <v>CP</v>
      </c>
      <c r="AA23" s="173"/>
      <c r="AB23" s="176"/>
      <c r="AC23" s="176"/>
      <c r="AD23" s="176"/>
      <c r="AE23" s="176"/>
      <c r="AF23" s="176"/>
      <c r="AG23" s="176"/>
    </row>
    <row r="24" spans="1:33" s="241" customFormat="1" hidden="1" x14ac:dyDescent="0.2">
      <c r="A24" s="232" t="s">
        <v>379</v>
      </c>
      <c r="B24" s="232" t="str">
        <f>VLOOKUP(A24,materias!$A$2:$E$179,5,FALSE)</f>
        <v>suj</v>
      </c>
      <c r="C24" s="233">
        <f>'mapa SUJ'!L5</f>
        <v>3</v>
      </c>
      <c r="D24" s="234"/>
      <c r="E24" s="235">
        <f t="shared" si="3"/>
        <v>3</v>
      </c>
      <c r="F24" s="236">
        <v>31</v>
      </c>
      <c r="G24" s="237">
        <f>VLOOKUP(A24,materias!$A$2:$B$179,2,FALSE)</f>
        <v>12118</v>
      </c>
      <c r="H24" s="252" t="str">
        <f>VLOOKUP(G24,materias!$B$2:$C$179,2,FALSE)</f>
        <v>Retórica de la Imagen</v>
      </c>
      <c r="I24" s="239">
        <v>0</v>
      </c>
      <c r="J24" s="240"/>
      <c r="K24" s="269"/>
      <c r="L24" s="240"/>
      <c r="M24" s="240"/>
      <c r="T24" s="232"/>
      <c r="U24" s="240"/>
      <c r="V24" s="240"/>
      <c r="W24" s="240"/>
      <c r="X24" s="240" t="str">
        <f>IF(I24&gt;0,VLOOKUP(A24,materias!A$2:G$179,7,FALSE)," ")</f>
        <v xml:space="preserve"> </v>
      </c>
      <c r="Y24" s="242"/>
      <c r="Z24" s="242" t="str">
        <f>IF(I24&gt;0,VLOOKUP(A24,materias!A$2:J$179,10,FALSE)," ")</f>
        <v xml:space="preserve"> </v>
      </c>
      <c r="AA24" s="242"/>
      <c r="AB24" s="240"/>
      <c r="AC24" s="240"/>
      <c r="AD24" s="240"/>
      <c r="AE24" s="240"/>
      <c r="AF24" s="240"/>
      <c r="AG24" s="240"/>
    </row>
    <row r="25" spans="1:33" s="241" customFormat="1" hidden="1" x14ac:dyDescent="0.2">
      <c r="A25" s="232" t="s">
        <v>382</v>
      </c>
      <c r="B25" s="232" t="str">
        <f>VLOOKUP(A25,materias!$A$2:$E$179,5,FALSE)</f>
        <v>suj</v>
      </c>
      <c r="C25" s="233">
        <f>'mapa SUJ'!L8</f>
        <v>8</v>
      </c>
      <c r="D25" s="234"/>
      <c r="E25" s="235">
        <f t="shared" si="3"/>
        <v>8</v>
      </c>
      <c r="F25" s="236">
        <v>32</v>
      </c>
      <c r="G25" s="237">
        <f>VLOOKUP(A25,materias!$A$2:$B$179,2,FALSE)</f>
        <v>12116</v>
      </c>
      <c r="H25" s="238" t="str">
        <f>VLOOKUP(G25,materias!$B$2:$C$179,2,FALSE)</f>
        <v>Dibujo III</v>
      </c>
      <c r="I25" s="239">
        <v>0</v>
      </c>
      <c r="J25" s="240"/>
      <c r="K25" s="269"/>
      <c r="L25" s="240"/>
      <c r="M25" s="240"/>
      <c r="T25" s="232"/>
      <c r="U25" s="240"/>
      <c r="V25" s="240"/>
      <c r="W25" s="240"/>
      <c r="X25" s="240" t="str">
        <f>IF(I25&gt;0,VLOOKUP(A25,materias!A$2:G$179,7,FALSE)," ")</f>
        <v xml:space="preserve"> </v>
      </c>
      <c r="Y25" s="242"/>
      <c r="Z25" s="242" t="str">
        <f>IF(I25&gt;0,VLOOKUP(A25,materias!A$2:J$179,10,FALSE)," ")</f>
        <v xml:space="preserve"> </v>
      </c>
      <c r="AA25" s="242"/>
      <c r="AB25" s="240"/>
      <c r="AG25" s="242"/>
    </row>
    <row r="26" spans="1:33" s="240" customFormat="1" hidden="1" x14ac:dyDescent="0.2">
      <c r="A26" s="232" t="s">
        <v>445</v>
      </c>
      <c r="B26" s="232" t="str">
        <f>VLOOKUP(A26,materias!$A$2:$E$179,5,FALSE)</f>
        <v>suj</v>
      </c>
      <c r="C26" s="233">
        <f>'mapa SUJ'!L14</f>
        <v>2</v>
      </c>
      <c r="D26" s="234"/>
      <c r="E26" s="235">
        <f t="shared" si="3"/>
        <v>2</v>
      </c>
      <c r="F26" s="236">
        <v>33</v>
      </c>
      <c r="G26" s="237">
        <f>VLOOKUP(A26,materias!$A$2:$B$179,2,FALSE)</f>
        <v>12097</v>
      </c>
      <c r="H26" s="252" t="str">
        <f>VLOOKUP(G26,materias!$B$2:$C$179,2,FALSE)</f>
        <v>Proyecto Interactivo III</v>
      </c>
      <c r="I26" s="239">
        <v>0</v>
      </c>
      <c r="K26" s="269"/>
      <c r="N26" s="241"/>
      <c r="O26" s="241"/>
      <c r="P26" s="241"/>
      <c r="Q26" s="241"/>
      <c r="R26" s="241"/>
      <c r="S26" s="241"/>
      <c r="T26" s="232"/>
      <c r="X26" s="240" t="str">
        <f>IF(I26&gt;0,VLOOKUP(A26,materias!A$2:G$179,7,FALSE)," ")</f>
        <v xml:space="preserve"> </v>
      </c>
      <c r="Y26" s="242"/>
      <c r="Z26" s="242" t="str">
        <f>IF(I26&gt;0,VLOOKUP(A26,materias!A$2:J$179,10,FALSE)," ")</f>
        <v xml:space="preserve"> </v>
      </c>
      <c r="AA26" s="242"/>
    </row>
    <row r="27" spans="1:33" s="240" customFormat="1" hidden="1" x14ac:dyDescent="0.2">
      <c r="A27" s="232" t="s">
        <v>640</v>
      </c>
      <c r="B27" s="232" t="str">
        <f>VLOOKUP(A27,materias!$A$2:$E$179,5,FALSE)</f>
        <v>suj</v>
      </c>
      <c r="C27" s="233">
        <f>'mapa SUJ'!L17</f>
        <v>2</v>
      </c>
      <c r="D27" s="234"/>
      <c r="E27" s="235">
        <f t="shared" si="3"/>
        <v>2</v>
      </c>
      <c r="F27" s="236">
        <v>34</v>
      </c>
      <c r="G27" s="237">
        <f>VLOOKUP(A27,materias!$A$2:$B$179,2,FALSE)</f>
        <v>12093</v>
      </c>
      <c r="H27" s="238" t="str">
        <f>VLOOKUP(G27,materias!$B$2:$C$179,2,FALSE)</f>
        <v>Proyecto Integral Interactivo I</v>
      </c>
      <c r="I27" s="239">
        <v>0</v>
      </c>
      <c r="K27" s="269"/>
      <c r="N27" s="241"/>
      <c r="O27" s="241"/>
      <c r="P27" s="241"/>
      <c r="Q27" s="241"/>
      <c r="R27" s="241"/>
      <c r="S27" s="241"/>
      <c r="T27" s="232"/>
      <c r="X27" s="240" t="str">
        <f>IF(I27&gt;0,VLOOKUP(A27,materias!A$2:G$179,7,FALSE)," ")</f>
        <v xml:space="preserve"> </v>
      </c>
      <c r="Y27" s="242"/>
      <c r="Z27" s="242" t="str">
        <f>IF(I27&gt;0,VLOOKUP(A27,materias!A$2:J$179,10,FALSE)," ")</f>
        <v xml:space="preserve"> </v>
      </c>
      <c r="AA27" s="242"/>
      <c r="AC27" s="241"/>
      <c r="AD27" s="241"/>
      <c r="AE27" s="241"/>
      <c r="AF27" s="241"/>
      <c r="AG27" s="242"/>
    </row>
    <row r="28" spans="1:33" s="240" customFormat="1" hidden="1" x14ac:dyDescent="0.2">
      <c r="A28" s="240" t="s">
        <v>390</v>
      </c>
      <c r="B28" s="232" t="str">
        <f>VLOOKUP(A28,materias!$A$2:$E$179,5,FALSE)</f>
        <v>suj</v>
      </c>
      <c r="C28" s="233">
        <f>'mapa SUJ'!L20</f>
        <v>0</v>
      </c>
      <c r="D28" s="234"/>
      <c r="E28" s="235">
        <f t="shared" si="3"/>
        <v>0</v>
      </c>
      <c r="F28" s="236">
        <v>35</v>
      </c>
      <c r="G28" s="237">
        <f>VLOOKUP(A28,materias!$A$2:$B$179,2,FALSE)</f>
        <v>12088</v>
      </c>
      <c r="H28" s="252" t="str">
        <f>VLOOKUP(G28,materias!$B$2:$C$179,2,FALSE)</f>
        <v>Medios Digitales III</v>
      </c>
      <c r="I28" s="239">
        <v>0</v>
      </c>
      <c r="K28" s="269"/>
      <c r="N28" s="241"/>
      <c r="O28" s="241"/>
      <c r="P28" s="241"/>
      <c r="Q28" s="241"/>
      <c r="R28" s="241"/>
      <c r="S28" s="241"/>
      <c r="T28" s="232"/>
      <c r="X28" s="240" t="str">
        <f>IF(I28&gt;0,VLOOKUP(A28,materias!A$2:G$179,7,FALSE)," ")</f>
        <v xml:space="preserve"> </v>
      </c>
      <c r="Y28" s="242"/>
      <c r="Z28" s="242" t="str">
        <f>IF(I28&gt;0,VLOOKUP(A28,materias!A$2:J$179,10,FALSE)," ")</f>
        <v xml:space="preserve"> </v>
      </c>
      <c r="AA28" s="242"/>
      <c r="AG28" s="240" t="s">
        <v>862</v>
      </c>
    </row>
    <row r="29" spans="1:33" s="176" customFormat="1" hidden="1" x14ac:dyDescent="0.2">
      <c r="A29" s="260" t="s">
        <v>733</v>
      </c>
      <c r="B29" s="260" t="str">
        <f>VLOOKUP(A29,materias!$A$2:$E$179,5,FALSE)</f>
        <v>suj</v>
      </c>
      <c r="C29" s="261">
        <f>'mapa SUJ'!L23</f>
        <v>43</v>
      </c>
      <c r="D29" s="262"/>
      <c r="E29" s="263">
        <f t="shared" si="3"/>
        <v>43</v>
      </c>
      <c r="F29" s="264">
        <v>36</v>
      </c>
      <c r="G29" s="265">
        <f>VLOOKUP(A29,materias!$A$2:$B$179,2,FALSE)</f>
        <v>10215</v>
      </c>
      <c r="H29" s="266" t="str">
        <f>VLOOKUP(G29,materias!$B$2:$C$179,2,FALSE)</f>
        <v>Guionismo</v>
      </c>
      <c r="I29" s="267">
        <v>2</v>
      </c>
      <c r="K29" s="174"/>
      <c r="M29" s="176">
        <f>IF(I29&gt;0,VLOOKUP(A29,materias!$A$2:$F$179,6,FALSE)," ")</f>
        <v>4</v>
      </c>
      <c r="N29" s="268"/>
      <c r="O29" s="268"/>
      <c r="P29" s="268"/>
      <c r="Q29" s="268"/>
      <c r="R29" s="268"/>
      <c r="S29" s="268"/>
      <c r="T29" s="260"/>
      <c r="X29" s="176" t="str">
        <f>IF(I29&gt;0,VLOOKUP(A29,materias!A$2:G$179,7,FALSE)," ")</f>
        <v>salón</v>
      </c>
      <c r="Y29" s="173"/>
      <c r="Z29" s="173" t="str">
        <f>IF(I29&gt;0,VLOOKUP(A29,materias!A$2:J$179,10,FALSE)," ")</f>
        <v>CO</v>
      </c>
      <c r="AA29" s="173"/>
    </row>
    <row r="30" spans="1:33" s="44" customFormat="1" hidden="1" x14ac:dyDescent="0.2">
      <c r="A30" s="44" t="s">
        <v>481</v>
      </c>
      <c r="B30" s="75" t="str">
        <f>VLOOKUP(A30,materias!$A$2:$E$179,5,FALSE)</f>
        <v>suj</v>
      </c>
      <c r="C30" s="134">
        <f>'mapa SUJ'!L32</f>
        <v>7</v>
      </c>
      <c r="D30" s="125"/>
      <c r="E30" s="152">
        <f t="shared" si="3"/>
        <v>7</v>
      </c>
      <c r="F30" s="244">
        <v>37</v>
      </c>
      <c r="G30" s="21">
        <f>VLOOKUP(A30,materias!$A$2:$B$179,2,FALSE)</f>
        <v>12336</v>
      </c>
      <c r="H30" s="164" t="str">
        <f>VLOOKUP(G30,materias!$B$2:$C$179,2,FALSE)</f>
        <v>Ser Persona</v>
      </c>
      <c r="I30" s="74">
        <v>0</v>
      </c>
      <c r="K30" s="43"/>
      <c r="N30" s="217"/>
      <c r="O30" s="217"/>
      <c r="P30" s="217"/>
      <c r="Q30" s="217"/>
      <c r="R30" s="217"/>
      <c r="S30" s="217"/>
      <c r="T30" s="75"/>
      <c r="X30" s="44" t="str">
        <f>IF(I30&gt;0,VLOOKUP(A30,materias!A$2:G$179,7,FALSE)," ")</f>
        <v xml:space="preserve"> </v>
      </c>
      <c r="Y30" s="62"/>
      <c r="Z30" s="62" t="str">
        <f>IF(I30&gt;0,VLOOKUP(A30,materias!A$2:J$179,10,FALSE)," ")</f>
        <v xml:space="preserve"> </v>
      </c>
      <c r="AA30" s="62"/>
    </row>
    <row r="31" spans="1:33" s="176" customFormat="1" hidden="1" x14ac:dyDescent="0.2">
      <c r="A31" s="176" t="s">
        <v>202</v>
      </c>
      <c r="B31" s="260" t="str">
        <f>VLOOKUP(A31,materias!$A$2:$E$179,5,FALSE)</f>
        <v>suj</v>
      </c>
      <c r="C31" s="261">
        <f>'mapa SUJ'!P5</f>
        <v>42</v>
      </c>
      <c r="D31" s="262"/>
      <c r="E31" s="263">
        <f t="shared" si="3"/>
        <v>42</v>
      </c>
      <c r="F31" s="264">
        <v>41</v>
      </c>
      <c r="G31" s="265">
        <f>VLOOKUP(A31,materias!$A$2:$B$179,2,FALSE)</f>
        <v>12117</v>
      </c>
      <c r="H31" s="266" t="str">
        <f>VLOOKUP(G31,materias!$B$2:$C$179,2,FALSE)</f>
        <v>Semiótica de la Imagen</v>
      </c>
      <c r="I31" s="267">
        <v>2</v>
      </c>
      <c r="K31" s="174"/>
      <c r="M31" s="176">
        <f>IF(I31&gt;0,VLOOKUP(A31,materias!$A$2:$F$179,6,FALSE)," ")</f>
        <v>4</v>
      </c>
      <c r="N31" s="268"/>
      <c r="O31" s="268"/>
      <c r="P31" s="268"/>
      <c r="Q31" s="268"/>
      <c r="R31" s="268"/>
      <c r="S31" s="268"/>
      <c r="T31" s="260"/>
      <c r="X31" s="176" t="str">
        <f>IF(I31&gt;0,VLOOKUP(A31,materias!A$2:G$179,7,FALSE)," ")</f>
        <v>salón</v>
      </c>
      <c r="Y31" s="173"/>
      <c r="Z31" s="173" t="str">
        <f>IF(I31&gt;0,VLOOKUP(A31,materias!A$2:J$179,10,FALSE)," ")</f>
        <v>DG</v>
      </c>
      <c r="AA31" s="173"/>
    </row>
    <row r="32" spans="1:33" s="44" customFormat="1" x14ac:dyDescent="0.2">
      <c r="A32" s="260" t="s">
        <v>363</v>
      </c>
      <c r="B32" s="260" t="str">
        <f>VLOOKUP(A32,materias!$A$2:$E$179,5,FALSE)</f>
        <v>suj</v>
      </c>
      <c r="C32" s="261">
        <f>'mapa SUJ'!H10</f>
        <v>0</v>
      </c>
      <c r="D32" s="262"/>
      <c r="E32" s="263">
        <f t="shared" si="3"/>
        <v>0</v>
      </c>
      <c r="F32" s="264">
        <v>22</v>
      </c>
      <c r="G32" s="265">
        <f>VLOOKUP(A32,materias!$A$2:$B$179,2,FALSE)</f>
        <v>12115</v>
      </c>
      <c r="H32" s="266" t="str">
        <f>VLOOKUP(G32,materias!$B$2:$C$179,2,FALSE)</f>
        <v>Dibujo II</v>
      </c>
      <c r="I32" s="267">
        <v>1</v>
      </c>
      <c r="J32" s="176"/>
      <c r="K32" s="174">
        <v>12</v>
      </c>
      <c r="L32" s="176"/>
      <c r="M32" s="176">
        <f>IF(I32&gt;0,VLOOKUP(A32,materias!$A$2:$F$179,6,FALSE)," ")</f>
        <v>4</v>
      </c>
      <c r="N32" s="268"/>
      <c r="O32" s="268">
        <v>1</v>
      </c>
      <c r="P32" s="268"/>
      <c r="Q32" s="268">
        <v>1</v>
      </c>
      <c r="R32" s="268"/>
      <c r="S32" s="268"/>
      <c r="T32" s="260" t="s">
        <v>1396</v>
      </c>
      <c r="U32" s="176"/>
      <c r="V32" s="176"/>
      <c r="W32" s="176"/>
      <c r="X32" s="176" t="str">
        <f>IF(I32&gt;0,VLOOKUP(A32,materias!A$2:G$179,7,FALSE)," ")</f>
        <v>taller</v>
      </c>
      <c r="Y32" s="173"/>
      <c r="Z32" s="173" t="str">
        <f>IF(I32&gt;0,VLOOKUP(A32,materias!A$2:J$179,10,FALSE)," ")</f>
        <v>DG</v>
      </c>
      <c r="AA32" s="173"/>
      <c r="AB32" s="176"/>
      <c r="AC32" s="176"/>
      <c r="AD32" s="176"/>
      <c r="AE32" s="176"/>
      <c r="AF32" s="176"/>
      <c r="AG32" s="176"/>
    </row>
    <row r="33" spans="1:33" s="44" customFormat="1" x14ac:dyDescent="0.2">
      <c r="A33" s="75" t="s">
        <v>636</v>
      </c>
      <c r="B33" s="75" t="str">
        <f>VLOOKUP(A33,materias!$A$2:$E$179,5,FALSE)</f>
        <v>suj</v>
      </c>
      <c r="C33" s="134">
        <f>'mapa SUJ'!P14</f>
        <v>50</v>
      </c>
      <c r="D33" s="125"/>
      <c r="E33" s="152">
        <f t="shared" si="3"/>
        <v>50</v>
      </c>
      <c r="F33" s="244">
        <v>43</v>
      </c>
      <c r="G33" s="21">
        <f>VLOOKUP(A33,materias!$A$2:$B$179,2,FALSE)</f>
        <v>12098</v>
      </c>
      <c r="H33" s="164" t="str">
        <f>VLOOKUP(G33,materias!$B$2:$C$179,2,FALSE)</f>
        <v>Proyecto Interactivo IV</v>
      </c>
      <c r="I33" s="74">
        <v>1</v>
      </c>
      <c r="J33" s="44" t="s">
        <v>1411</v>
      </c>
      <c r="K33" s="43">
        <v>15</v>
      </c>
      <c r="M33" s="44">
        <f>IF(I33&gt;0,VLOOKUP(A33,materias!$A$2:$F$179,6,FALSE)," ")</f>
        <v>4</v>
      </c>
      <c r="N33" s="217">
        <v>1</v>
      </c>
      <c r="O33" s="217"/>
      <c r="P33" s="217">
        <v>1</v>
      </c>
      <c r="Q33" s="217"/>
      <c r="R33" s="217"/>
      <c r="S33" s="217"/>
      <c r="T33" s="75" t="s">
        <v>1399</v>
      </c>
      <c r="W33" s="44" t="s">
        <v>1405</v>
      </c>
      <c r="X33" s="44" t="str">
        <f>IF(I33&gt;0,VLOOKUP(A33,materias!A$2:G$179,7,FALSE)," ")</f>
        <v>cómputo</v>
      </c>
      <c r="Y33" s="62"/>
      <c r="Z33" s="62" t="str">
        <f>IF(I33&gt;0,VLOOKUP(A33,materias!A$2:J$179,10,FALSE)," ")</f>
        <v>DX</v>
      </c>
      <c r="AA33" s="62"/>
      <c r="AB33" s="125"/>
      <c r="AG33" s="75" t="s">
        <v>861</v>
      </c>
    </row>
    <row r="34" spans="1:33" s="44" customFormat="1" x14ac:dyDescent="0.2">
      <c r="A34" s="75" t="s">
        <v>636</v>
      </c>
      <c r="B34" s="75" t="str">
        <f>VLOOKUP(A34,materias!$A$2:$E$179,5,FALSE)</f>
        <v>suj</v>
      </c>
      <c r="C34" s="134">
        <f>'mapa SUJ'!P15</f>
        <v>0</v>
      </c>
      <c r="D34" s="125"/>
      <c r="E34" s="152">
        <f t="shared" si="3"/>
        <v>0</v>
      </c>
      <c r="F34" s="244">
        <v>43</v>
      </c>
      <c r="G34" s="21">
        <f>VLOOKUP(A34,materias!$A$2:$B$179,2,FALSE)</f>
        <v>12098</v>
      </c>
      <c r="H34" s="164" t="str">
        <f>VLOOKUP(G34,materias!$B$2:$C$179,2,FALSE)</f>
        <v>Proyecto Interactivo IV</v>
      </c>
      <c r="I34" s="74">
        <v>1</v>
      </c>
      <c r="J34" s="44" t="s">
        <v>1412</v>
      </c>
      <c r="K34" s="43">
        <v>15</v>
      </c>
      <c r="M34" s="44">
        <f>IF(I34&gt;0,VLOOKUP(A34,materias!$A$2:$F$179,6,FALSE)," ")</f>
        <v>4</v>
      </c>
      <c r="N34" s="217">
        <v>1</v>
      </c>
      <c r="O34" s="217"/>
      <c r="P34" s="217">
        <v>1</v>
      </c>
      <c r="Q34" s="217"/>
      <c r="R34" s="217"/>
      <c r="S34" s="217"/>
      <c r="T34" s="75" t="s">
        <v>1395</v>
      </c>
      <c r="W34" s="44" t="s">
        <v>1405</v>
      </c>
      <c r="X34" s="44" t="str">
        <f>IF(I34&gt;0,VLOOKUP(A34,materias!A$2:G$179,7,FALSE)," ")</f>
        <v>cómputo</v>
      </c>
      <c r="Y34" s="62"/>
      <c r="Z34" s="62" t="str">
        <f>IF(I34&gt;0,VLOOKUP(A34,materias!A$2:J$179,10,FALSE)," ")</f>
        <v>DX</v>
      </c>
      <c r="AA34" s="62"/>
      <c r="AB34" s="125"/>
      <c r="AG34" s="75" t="s">
        <v>861</v>
      </c>
    </row>
    <row r="35" spans="1:33" s="44" customFormat="1" x14ac:dyDescent="0.2">
      <c r="A35" s="75" t="s">
        <v>636</v>
      </c>
      <c r="B35" s="75" t="str">
        <f>VLOOKUP(A35,materias!$A$2:$E$179,5,FALSE)</f>
        <v>suj</v>
      </c>
      <c r="C35" s="134">
        <f>'mapa SUJ'!P16</f>
        <v>0</v>
      </c>
      <c r="D35" s="125"/>
      <c r="E35" s="152">
        <f t="shared" si="3"/>
        <v>0</v>
      </c>
      <c r="F35" s="244">
        <v>43</v>
      </c>
      <c r="G35" s="21">
        <f>VLOOKUP(A35,materias!$A$2:$B$179,2,FALSE)</f>
        <v>12098</v>
      </c>
      <c r="H35" s="164" t="str">
        <f>VLOOKUP(G35,materias!$B$2:$C$179,2,FALSE)</f>
        <v>Proyecto Interactivo IV</v>
      </c>
      <c r="I35" s="74">
        <v>1</v>
      </c>
      <c r="J35" s="44" t="s">
        <v>163</v>
      </c>
      <c r="K35" s="43">
        <v>15</v>
      </c>
      <c r="M35" s="44">
        <f>IF(I35&gt;0,VLOOKUP(A35,materias!$A$2:$F$179,6,FALSE)," ")</f>
        <v>4</v>
      </c>
      <c r="N35" s="217"/>
      <c r="O35" s="217">
        <v>1</v>
      </c>
      <c r="P35" s="217"/>
      <c r="Q35" s="217">
        <v>1</v>
      </c>
      <c r="R35" s="217"/>
      <c r="S35" s="217"/>
      <c r="T35" s="44" t="s">
        <v>1395</v>
      </c>
      <c r="W35" s="44" t="s">
        <v>1390</v>
      </c>
      <c r="X35" s="44" t="str">
        <f>IF(I35&gt;0,VLOOKUP(A35,materias!A$2:G$179,7,FALSE)," ")</f>
        <v>cómputo</v>
      </c>
      <c r="Y35" s="62"/>
      <c r="Z35" s="62" t="str">
        <f>IF(I35&gt;0,VLOOKUP(A35,materias!A$2:J$179,10,FALSE)," ")</f>
        <v>DX</v>
      </c>
      <c r="AA35" s="62"/>
      <c r="AB35" s="125"/>
      <c r="AG35" s="75" t="s">
        <v>861</v>
      </c>
    </row>
    <row r="36" spans="1:33" s="176" customFormat="1" hidden="1" x14ac:dyDescent="0.2">
      <c r="A36" s="176" t="s">
        <v>400</v>
      </c>
      <c r="B36" s="260" t="str">
        <f>VLOOKUP(A36,materias!$A$2:$E$179,5,FALSE)</f>
        <v>suj</v>
      </c>
      <c r="C36" s="261">
        <f>'mapa SUJ'!P23</f>
        <v>44</v>
      </c>
      <c r="D36" s="262"/>
      <c r="E36" s="263">
        <f t="shared" si="3"/>
        <v>44</v>
      </c>
      <c r="F36" s="264">
        <v>44</v>
      </c>
      <c r="G36" s="265">
        <f>VLOOKUP(A36,materias!$A$2:$B$179,2,FALSE)</f>
        <v>12038</v>
      </c>
      <c r="H36" s="266" t="str">
        <f>VLOOKUP(G36,materias!$B$2:$C$179,2,FALSE)</f>
        <v>Lenguaje Audiovisual</v>
      </c>
      <c r="I36" s="267">
        <v>2</v>
      </c>
      <c r="K36" s="174"/>
      <c r="M36" s="176">
        <f>IF(I36&gt;0,VLOOKUP(A36,materias!$A$2:$F$179,6,FALSE)," ")</f>
        <v>4</v>
      </c>
      <c r="N36" s="268"/>
      <c r="O36" s="268"/>
      <c r="P36" s="268"/>
      <c r="Q36" s="268"/>
      <c r="R36" s="268"/>
      <c r="S36" s="268"/>
      <c r="T36" s="260"/>
      <c r="X36" s="176" t="str">
        <f>IF(I36&gt;0,VLOOKUP(A36,materias!A$2:G$179,7,FALSE)," ")</f>
        <v>cómputo</v>
      </c>
      <c r="Y36" s="173"/>
      <c r="Z36" s="173" t="str">
        <f>IF(I36&gt;0,VLOOKUP(A36,materias!A$2:J$179,10,FALSE)," ")</f>
        <v>CO</v>
      </c>
      <c r="AA36" s="173"/>
      <c r="AB36" s="262"/>
      <c r="AC36" s="268"/>
      <c r="AD36" s="268"/>
      <c r="AE36" s="268"/>
      <c r="AF36" s="268"/>
    </row>
    <row r="37" spans="1:33" s="176" customFormat="1" hidden="1" x14ac:dyDescent="0.2">
      <c r="A37" s="260" t="s">
        <v>403</v>
      </c>
      <c r="B37" s="260" t="str">
        <f>VLOOKUP(A37,materias!$A$2:$E$179,5,FALSE)</f>
        <v>suj</v>
      </c>
      <c r="C37" s="261">
        <f>'mapa SUJ'!P26</f>
        <v>74</v>
      </c>
      <c r="D37" s="262"/>
      <c r="E37" s="263">
        <f t="shared" si="3"/>
        <v>74</v>
      </c>
      <c r="F37" s="264">
        <v>45</v>
      </c>
      <c r="G37" s="265">
        <f>VLOOKUP(A37,materias!$A$2:$B$179,2,FALSE)</f>
        <v>12039</v>
      </c>
      <c r="H37" s="266" t="str">
        <f>VLOOKUP(G37,materias!$B$2:$C$179,2,FALSE)</f>
        <v>Lenguaje Sonoro</v>
      </c>
      <c r="I37" s="267">
        <v>2</v>
      </c>
      <c r="K37" s="174"/>
      <c r="M37" s="176">
        <f>IF(I37&gt;0,VLOOKUP(A37,materias!$A$2:$F$179,6,FALSE)," ")</f>
        <v>4</v>
      </c>
      <c r="N37" s="268"/>
      <c r="O37" s="268"/>
      <c r="P37" s="268"/>
      <c r="Q37" s="268"/>
      <c r="R37" s="268"/>
      <c r="S37" s="268"/>
      <c r="T37" s="260"/>
      <c r="X37" s="176" t="str">
        <f>IF(I37&gt;0,VLOOKUP(A37,materias!A$2:G$179,7,FALSE)," ")</f>
        <v>cómputo</v>
      </c>
      <c r="Y37" s="173"/>
      <c r="Z37" s="173" t="str">
        <f>IF(I37&gt;0,VLOOKUP(A37,materias!A$2:J$179,10,FALSE)," ")</f>
        <v>CO</v>
      </c>
      <c r="AA37" s="173"/>
      <c r="AB37" s="268"/>
      <c r="AC37" s="268"/>
      <c r="AD37" s="268"/>
      <c r="AE37" s="268"/>
      <c r="AF37" s="268"/>
      <c r="AG37" s="268"/>
    </row>
    <row r="38" spans="1:33" s="176" customFormat="1" hidden="1" x14ac:dyDescent="0.2">
      <c r="A38" s="260" t="s">
        <v>734</v>
      </c>
      <c r="B38" s="260" t="str">
        <f>VLOOKUP(A38,materias!$A$2:$E$179,5,FALSE)</f>
        <v>suj</v>
      </c>
      <c r="C38" s="261">
        <f>'mapa SUJ'!P29</f>
        <v>20</v>
      </c>
      <c r="D38" s="262"/>
      <c r="E38" s="263">
        <f t="shared" si="3"/>
        <v>20</v>
      </c>
      <c r="F38" s="264">
        <v>46</v>
      </c>
      <c r="G38" s="265">
        <f>VLOOKUP(A38,materias!$A$2:$B$179,2,FALSE)</f>
        <v>9969</v>
      </c>
      <c r="H38" s="266" t="str">
        <f>VLOOKUP(G38,materias!$B$2:$C$179,2,FALSE)</f>
        <v>Fundamentos de Administración</v>
      </c>
      <c r="I38" s="267">
        <v>2</v>
      </c>
      <c r="K38" s="174"/>
      <c r="M38" s="176">
        <f>IF(I38&gt;0,VLOOKUP(A38,materias!$A$2:$F$179,6,FALSE)," ")</f>
        <v>4</v>
      </c>
      <c r="N38" s="268"/>
      <c r="O38" s="268"/>
      <c r="P38" s="268"/>
      <c r="Q38" s="268"/>
      <c r="R38" s="268"/>
      <c r="S38" s="268"/>
      <c r="T38" s="260"/>
      <c r="X38" s="176" t="str">
        <f>IF(I38&gt;0,VLOOKUP(A38,materias!A$2:G$179,7,FALSE)," ")</f>
        <v>salón</v>
      </c>
      <c r="Y38" s="173"/>
      <c r="Z38" s="173" t="str">
        <f>IF(I38&gt;0,VLOOKUP(A38,materias!A$2:J$179,10,FALSE)," ")</f>
        <v>AD</v>
      </c>
      <c r="AA38" s="173"/>
      <c r="AB38" s="268"/>
      <c r="AC38" s="268"/>
      <c r="AD38" s="268"/>
      <c r="AE38" s="268"/>
      <c r="AF38" s="268"/>
      <c r="AG38" s="268"/>
    </row>
    <row r="39" spans="1:33" s="44" customFormat="1" x14ac:dyDescent="0.2">
      <c r="A39" s="75"/>
      <c r="B39" s="75"/>
      <c r="C39" s="134"/>
      <c r="D39" s="125"/>
      <c r="E39" s="152"/>
      <c r="F39" s="244"/>
      <c r="G39" s="21">
        <v>12076</v>
      </c>
      <c r="H39" s="164" t="s">
        <v>857</v>
      </c>
      <c r="I39" s="74">
        <v>1</v>
      </c>
      <c r="J39" s="44" t="s">
        <v>1412</v>
      </c>
      <c r="K39" s="43">
        <v>12</v>
      </c>
      <c r="M39" s="44" t="e">
        <f>IF(I39&gt;0,VLOOKUP(A39,materias!$A$2:$F$179,6,FALSE)," ")</f>
        <v>#N/A</v>
      </c>
      <c r="N39" s="217"/>
      <c r="O39" s="217">
        <v>1</v>
      </c>
      <c r="P39" s="217"/>
      <c r="Q39" s="217">
        <v>1</v>
      </c>
      <c r="R39" s="217"/>
      <c r="S39" s="217"/>
      <c r="T39" s="75" t="s">
        <v>1396</v>
      </c>
      <c r="W39" s="44" t="s">
        <v>1393</v>
      </c>
      <c r="X39" s="44" t="s">
        <v>68</v>
      </c>
      <c r="Y39" s="62"/>
      <c r="Z39" s="62" t="e">
        <f>IF(I39&gt;0,VLOOKUP(A39,materias!A$2:J$179,10,FALSE)," ")</f>
        <v>#N/A</v>
      </c>
      <c r="AA39" s="62"/>
      <c r="AB39" s="217"/>
      <c r="AC39" s="217"/>
      <c r="AD39" s="217"/>
      <c r="AE39" s="217"/>
      <c r="AF39" s="217"/>
      <c r="AG39" s="75" t="s">
        <v>862</v>
      </c>
    </row>
    <row r="40" spans="1:33" s="44" customFormat="1" x14ac:dyDescent="0.2">
      <c r="A40" s="75" t="s">
        <v>814</v>
      </c>
      <c r="B40" s="75" t="str">
        <f>VLOOKUP(A40,materias!$A$2:$E$179,5,FALSE)</f>
        <v>suj</v>
      </c>
      <c r="C40" s="134"/>
      <c r="D40" s="125"/>
      <c r="E40" s="152"/>
      <c r="F40" s="244">
        <v>48</v>
      </c>
      <c r="G40" s="21">
        <f>VLOOKUP(A40,materias!$A$2:$B$179,2,FALSE)</f>
        <v>12077</v>
      </c>
      <c r="H40" s="164" t="str">
        <f>VLOOKUP(G40,materias!$B$2:$C$179,2,FALSE)</f>
        <v>Animación</v>
      </c>
      <c r="I40" s="74">
        <v>1</v>
      </c>
      <c r="J40" s="44" t="s">
        <v>1412</v>
      </c>
      <c r="K40" s="43">
        <v>12</v>
      </c>
      <c r="M40" s="44">
        <f>IF(I40&gt;0,VLOOKUP(A40,materias!$A$2:$F$179,6,FALSE)," ")</f>
        <v>4</v>
      </c>
      <c r="N40" s="217"/>
      <c r="O40" s="217">
        <v>1</v>
      </c>
      <c r="P40" s="217"/>
      <c r="Q40" s="217">
        <v>1</v>
      </c>
      <c r="R40" s="217"/>
      <c r="S40" s="217"/>
      <c r="T40" s="75" t="s">
        <v>1402</v>
      </c>
      <c r="W40" s="44" t="s">
        <v>1393</v>
      </c>
      <c r="X40" s="44" t="str">
        <f>IF(I40&gt;0,VLOOKUP(A40,materias!A$2:G$179,7,FALSE)," ")</f>
        <v>cómputo</v>
      </c>
      <c r="Y40" s="62"/>
      <c r="Z40" s="62" t="str">
        <f>IF(I40&gt;0,VLOOKUP(A40,materias!A$2:J$179,10,FALSE)," ")</f>
        <v>DX</v>
      </c>
      <c r="AA40" s="62"/>
      <c r="AB40" s="217"/>
      <c r="AC40" s="217"/>
      <c r="AD40" s="217"/>
      <c r="AE40" s="217"/>
      <c r="AF40" s="217"/>
      <c r="AG40" s="75" t="s">
        <v>862</v>
      </c>
    </row>
    <row r="41" spans="1:33" s="44" customFormat="1" x14ac:dyDescent="0.2">
      <c r="A41" s="44" t="s">
        <v>409</v>
      </c>
      <c r="B41" s="75" t="str">
        <f>VLOOKUP(A41,materias!$A$2:$E$179,5,FALSE)</f>
        <v>suj</v>
      </c>
      <c r="C41" s="134">
        <f>'mapa SUJ'!T8</f>
        <v>19</v>
      </c>
      <c r="D41" s="125"/>
      <c r="E41" s="152">
        <f t="shared" ref="E41:E63" si="4">C41+D41</f>
        <v>19</v>
      </c>
      <c r="F41" s="244">
        <v>52</v>
      </c>
      <c r="G41" s="21">
        <f>VLOOKUP(A41,materias!$A$2:$B$179,2,FALSE)</f>
        <v>12090</v>
      </c>
      <c r="H41" s="55" t="str">
        <f>VLOOKUP(G41,materias!$B$2:$C$179,2,FALSE)</f>
        <v>Narrativa Visual para Animación</v>
      </c>
      <c r="I41" s="74">
        <v>1</v>
      </c>
      <c r="J41" s="44" t="s">
        <v>1412</v>
      </c>
      <c r="K41" s="43">
        <v>12</v>
      </c>
      <c r="M41" s="44">
        <f>IF(I41&gt;0,VLOOKUP(A41,materias!$A$2:$F$179,6,FALSE)," ")</f>
        <v>4</v>
      </c>
      <c r="N41" s="217">
        <v>1</v>
      </c>
      <c r="O41" s="217"/>
      <c r="P41" s="217">
        <v>1</v>
      </c>
      <c r="Q41" s="217"/>
      <c r="R41" s="217"/>
      <c r="S41" s="217"/>
      <c r="T41" s="75" t="s">
        <v>1396</v>
      </c>
      <c r="X41" s="44" t="str">
        <f>IF(I41&gt;0,VLOOKUP(A41,materias!A$2:G$179,7,FALSE)," ")</f>
        <v>cómputo</v>
      </c>
      <c r="Y41" s="62"/>
      <c r="Z41" s="62" t="str">
        <f>IF(I41&gt;0,VLOOKUP(A41,materias!A$2:J$179,10,FALSE)," ")</f>
        <v>DX</v>
      </c>
      <c r="AA41" s="62"/>
      <c r="AB41" s="217"/>
      <c r="AC41" s="217"/>
      <c r="AD41" s="217"/>
      <c r="AE41" s="217"/>
      <c r="AF41" s="217"/>
      <c r="AG41" s="75" t="s">
        <v>863</v>
      </c>
    </row>
    <row r="42" spans="1:33" s="44" customFormat="1" hidden="1" x14ac:dyDescent="0.2">
      <c r="A42" s="75" t="s">
        <v>637</v>
      </c>
      <c r="B42" s="75" t="str">
        <f>VLOOKUP(A42,materias!$A$2:$E$179,5,FALSE)</f>
        <v>suj</v>
      </c>
      <c r="C42" s="134">
        <f>'mapa SUJ'!T14</f>
        <v>2</v>
      </c>
      <c r="D42" s="125"/>
      <c r="E42" s="152">
        <f t="shared" si="4"/>
        <v>2</v>
      </c>
      <c r="F42" s="244">
        <v>53</v>
      </c>
      <c r="G42" s="21">
        <f>VLOOKUP(A42,materias!$A$2:$B$179,2,FALSE)</f>
        <v>12099</v>
      </c>
      <c r="H42" s="55" t="str">
        <f>VLOOKUP(G42,materias!$B$2:$C$179,2,FALSE)</f>
        <v>Proyecto Interactivo V</v>
      </c>
      <c r="I42" s="74">
        <v>0</v>
      </c>
      <c r="K42" s="43"/>
      <c r="N42" s="217"/>
      <c r="O42" s="217"/>
      <c r="P42" s="217"/>
      <c r="Q42" s="217"/>
      <c r="R42" s="217"/>
      <c r="S42" s="217"/>
      <c r="T42" s="75"/>
      <c r="X42" s="44" t="str">
        <f>IF(I42&gt;0,VLOOKUP(A42,materias!A$2:G$179,7,FALSE)," ")</f>
        <v xml:space="preserve"> </v>
      </c>
      <c r="Y42" s="62"/>
      <c r="Z42" s="62" t="str">
        <f>IF(I42&gt;0,VLOOKUP(A42,materias!A$2:J$179,10,FALSE)," ")</f>
        <v xml:space="preserve"> </v>
      </c>
      <c r="AA42" s="62"/>
      <c r="AB42" s="217"/>
      <c r="AC42" s="217"/>
      <c r="AD42" s="217"/>
      <c r="AE42" s="217"/>
      <c r="AF42" s="217"/>
      <c r="AG42" s="217"/>
    </row>
    <row r="43" spans="1:33" s="44" customFormat="1" x14ac:dyDescent="0.2">
      <c r="A43" s="44" t="s">
        <v>200</v>
      </c>
      <c r="B43" s="75" t="str">
        <f>VLOOKUP(A43,materias!$A$2:$E$179,5,FALSE)</f>
        <v>suj</v>
      </c>
      <c r="C43" s="134">
        <f>'mapa SUJ'!T20</f>
        <v>41</v>
      </c>
      <c r="D43" s="125"/>
      <c r="E43" s="152">
        <f t="shared" si="4"/>
        <v>41</v>
      </c>
      <c r="F43" s="244">
        <v>54</v>
      </c>
      <c r="G43" s="21">
        <f>VLOOKUP(A43,materias!$A$2:$B$179,2,FALSE)</f>
        <v>12089</v>
      </c>
      <c r="H43" s="55" t="str">
        <f>VLOOKUP(G43,materias!$B$2:$C$179,2,FALSE)</f>
        <v>Modelado Tridimensional</v>
      </c>
      <c r="I43" s="74">
        <v>1</v>
      </c>
      <c r="J43" s="44" t="s">
        <v>1412</v>
      </c>
      <c r="K43" s="43">
        <v>18</v>
      </c>
      <c r="M43" s="44">
        <f>IF(I43&gt;0,VLOOKUP(A43,materias!$A$2:$F$179,6,FALSE)," ")</f>
        <v>4</v>
      </c>
      <c r="N43" s="217"/>
      <c r="O43" s="217">
        <v>1</v>
      </c>
      <c r="P43" s="217"/>
      <c r="Q43" s="217">
        <v>1</v>
      </c>
      <c r="R43" s="217"/>
      <c r="S43" s="217"/>
      <c r="T43" s="75" t="s">
        <v>1397</v>
      </c>
      <c r="W43" s="44" t="s">
        <v>1409</v>
      </c>
      <c r="X43" s="44" t="str">
        <f>IF(I43&gt;0,VLOOKUP(A43,materias!A$2:G$179,7,FALSE)," ")</f>
        <v>cómputo</v>
      </c>
      <c r="Y43" s="62"/>
      <c r="Z43" s="62" t="str">
        <f>IF(I43&gt;0,VLOOKUP(A43,materias!A$2:J$179,10,FALSE)," ")</f>
        <v>DX</v>
      </c>
      <c r="AA43" s="62"/>
      <c r="AB43" s="217"/>
      <c r="AC43" s="217"/>
      <c r="AD43" s="217"/>
      <c r="AE43" s="217"/>
      <c r="AF43" s="217"/>
      <c r="AG43" s="75" t="s">
        <v>864</v>
      </c>
    </row>
    <row r="44" spans="1:33" s="176" customFormat="1" hidden="1" x14ac:dyDescent="0.2">
      <c r="A44" s="260" t="s">
        <v>415</v>
      </c>
      <c r="B44" s="260" t="str">
        <f>VLOOKUP(A44,materias!$A$2:$E$179,5,FALSE)</f>
        <v>suj</v>
      </c>
      <c r="C44" s="261">
        <f>'mapa SUJ'!T23</f>
        <v>28</v>
      </c>
      <c r="D44" s="262"/>
      <c r="E44" s="263">
        <f t="shared" si="4"/>
        <v>28</v>
      </c>
      <c r="F44" s="264">
        <v>55</v>
      </c>
      <c r="G44" s="265">
        <f>VLOOKUP(A44,materias!$A$2:$B$179,2,FALSE)</f>
        <v>12046</v>
      </c>
      <c r="H44" s="266" t="str">
        <f>VLOOKUP(G44,materias!$B$2:$C$179,2,FALSE)</f>
        <v>Taller de Televisión y Video</v>
      </c>
      <c r="I44" s="267">
        <v>2</v>
      </c>
      <c r="K44" s="174"/>
      <c r="M44" s="176">
        <f>IF(I44&gt;0,VLOOKUP(A44,materias!$A$2:$F$179,6,FALSE)," ")</f>
        <v>4</v>
      </c>
      <c r="N44" s="268"/>
      <c r="O44" s="268"/>
      <c r="P44" s="268"/>
      <c r="Q44" s="268"/>
      <c r="R44" s="268"/>
      <c r="S44" s="268"/>
      <c r="T44" s="260"/>
      <c r="X44" s="176" t="str">
        <f>IF(I44&gt;0,VLOOKUP(A44,materias!A$2:G$179,7,FALSE)," ")</f>
        <v>cómputo</v>
      </c>
      <c r="Y44" s="173"/>
      <c r="Z44" s="173" t="str">
        <f>IF(I44&gt;0,VLOOKUP(A44,materias!A$2:J$179,10,FALSE)," ")</f>
        <v>CO</v>
      </c>
      <c r="AA44" s="173"/>
      <c r="AB44" s="268"/>
      <c r="AC44" s="268"/>
      <c r="AD44" s="268"/>
      <c r="AE44" s="268"/>
      <c r="AF44" s="268"/>
      <c r="AG44" s="268"/>
    </row>
    <row r="45" spans="1:33" s="176" customFormat="1" hidden="1" x14ac:dyDescent="0.2">
      <c r="A45" s="176" t="s">
        <v>418</v>
      </c>
      <c r="B45" s="260" t="str">
        <f>VLOOKUP(A45,materias!$A$2:$E$179,5,FALSE)</f>
        <v>suj</v>
      </c>
      <c r="C45" s="261">
        <f>'mapa SUJ'!T26</f>
        <v>33</v>
      </c>
      <c r="D45" s="262"/>
      <c r="E45" s="263">
        <f t="shared" si="4"/>
        <v>33</v>
      </c>
      <c r="F45" s="264">
        <v>56</v>
      </c>
      <c r="G45" s="265">
        <f>VLOOKUP(A45,materias!$A$2:$B$179,2,FALSE)</f>
        <v>12045</v>
      </c>
      <c r="H45" s="266" t="str">
        <f>VLOOKUP(G45,materias!$B$2:$C$179,2,FALSE)</f>
        <v>Taller de Sonido</v>
      </c>
      <c r="I45" s="267">
        <v>2</v>
      </c>
      <c r="K45" s="174"/>
      <c r="M45" s="176">
        <f>IF(I45&gt;0,VLOOKUP(A45,materias!$A$2:$F$179,6,FALSE)," ")</f>
        <v>4</v>
      </c>
      <c r="N45" s="268"/>
      <c r="O45" s="268"/>
      <c r="P45" s="268"/>
      <c r="Q45" s="268"/>
      <c r="R45" s="268"/>
      <c r="S45" s="268"/>
      <c r="T45" s="260"/>
      <c r="X45" s="176" t="str">
        <f>IF(I45&gt;0,VLOOKUP(A45,materias!A$2:G$179,7,FALSE)," ")</f>
        <v>cómputo</v>
      </c>
      <c r="Y45" s="173"/>
      <c r="Z45" s="173" t="str">
        <f>IF(I45&gt;0,VLOOKUP(A45,materias!A$2:J$179,10,FALSE)," ")</f>
        <v>CO</v>
      </c>
      <c r="AA45" s="173"/>
      <c r="AB45" s="268"/>
      <c r="AC45" s="268"/>
      <c r="AD45" s="268"/>
      <c r="AE45" s="268"/>
      <c r="AF45" s="268"/>
      <c r="AG45" s="268"/>
    </row>
    <row r="46" spans="1:33" s="44" customFormat="1" x14ac:dyDescent="0.2">
      <c r="A46" s="75" t="s">
        <v>395</v>
      </c>
      <c r="B46" s="75" t="str">
        <f>VLOOKUP(A46,materias!$A$2:$E$179,5,FALSE)</f>
        <v>suj</v>
      </c>
      <c r="C46" s="134">
        <f>'mapa SUJ'!P8</f>
        <v>45</v>
      </c>
      <c r="D46" s="125"/>
      <c r="E46" s="152">
        <f t="shared" si="4"/>
        <v>45</v>
      </c>
      <c r="F46" s="244">
        <v>42</v>
      </c>
      <c r="G46" s="21">
        <f>VLOOKUP(A46,materias!$A$2:$B$179,2,FALSE)</f>
        <v>12083</v>
      </c>
      <c r="H46" s="164" t="str">
        <f>VLOOKUP(G46,materias!$B$2:$C$179,2,FALSE)</f>
        <v>Diseño de Personajes</v>
      </c>
      <c r="I46" s="74">
        <v>1</v>
      </c>
      <c r="J46" s="44" t="s">
        <v>1412</v>
      </c>
      <c r="K46" s="43">
        <v>12</v>
      </c>
      <c r="M46" s="44">
        <f>IF(I46&gt;0,VLOOKUP(A46,materias!$A$2:$F$179,6,FALSE)," ")</f>
        <v>4</v>
      </c>
      <c r="N46" s="217"/>
      <c r="O46" s="217">
        <v>1</v>
      </c>
      <c r="P46" s="217"/>
      <c r="Q46" s="217">
        <v>1</v>
      </c>
      <c r="R46" s="217"/>
      <c r="S46" s="217"/>
      <c r="T46" s="75" t="s">
        <v>1399</v>
      </c>
      <c r="W46" s="44" t="s">
        <v>1394</v>
      </c>
      <c r="X46" s="44" t="str">
        <f>IF(I46&gt;0,VLOOKUP(A46,materias!A$2:G$179,7,FALSE)," ")</f>
        <v>taller</v>
      </c>
      <c r="Y46" s="62"/>
      <c r="Z46" s="62" t="str">
        <f>IF(I46&gt;0,VLOOKUP(A46,materias!A$2:J$179,10,FALSE)," ")</f>
        <v>DX</v>
      </c>
      <c r="AA46" s="62"/>
      <c r="AB46" s="125"/>
    </row>
    <row r="47" spans="1:33" s="44" customFormat="1" ht="12.6" customHeight="1" x14ac:dyDescent="0.2">
      <c r="A47" s="75" t="s">
        <v>395</v>
      </c>
      <c r="B47" s="75" t="str">
        <f>VLOOKUP(A47,materias!$A$2:$E$179,5,FALSE)</f>
        <v>suj</v>
      </c>
      <c r="C47" s="134">
        <f>'mapa SUJ'!P9</f>
        <v>0</v>
      </c>
      <c r="D47" s="125"/>
      <c r="E47" s="152">
        <f t="shared" si="4"/>
        <v>0</v>
      </c>
      <c r="F47" s="244">
        <v>42</v>
      </c>
      <c r="G47" s="21">
        <f>VLOOKUP(A47,materias!$A$2:$B$179,2,FALSE)</f>
        <v>12083</v>
      </c>
      <c r="H47" s="164" t="str">
        <f>VLOOKUP(G47,materias!$B$2:$C$179,2,FALSE)</f>
        <v>Diseño de Personajes</v>
      </c>
      <c r="I47" s="74">
        <v>1</v>
      </c>
      <c r="J47" s="44" t="s">
        <v>1411</v>
      </c>
      <c r="K47" s="43">
        <v>12</v>
      </c>
      <c r="M47" s="44">
        <f>IF(I47&gt;0,VLOOKUP(A47,materias!$A$2:$F$179,6,FALSE)," ")</f>
        <v>4</v>
      </c>
      <c r="N47" s="217">
        <v>1</v>
      </c>
      <c r="O47" s="217"/>
      <c r="P47" s="217">
        <v>1</v>
      </c>
      <c r="Q47" s="217"/>
      <c r="R47" s="217"/>
      <c r="S47" s="217"/>
      <c r="T47" s="75" t="s">
        <v>1395</v>
      </c>
      <c r="W47" s="44" t="s">
        <v>1414</v>
      </c>
      <c r="X47" s="44" t="str">
        <f>IF(I47&gt;0,VLOOKUP(A47,materias!A$2:G$179,7,FALSE)," ")</f>
        <v>taller</v>
      </c>
      <c r="Y47" s="62"/>
      <c r="Z47" s="62" t="str">
        <f>IF(I47&gt;0,VLOOKUP(A47,materias!A$2:J$179,10,FALSE)," ")</f>
        <v>DX</v>
      </c>
      <c r="AA47" s="62"/>
      <c r="AB47" s="125"/>
    </row>
    <row r="48" spans="1:33" s="44" customFormat="1" x14ac:dyDescent="0.2">
      <c r="A48" s="75" t="s">
        <v>395</v>
      </c>
      <c r="B48" s="75" t="str">
        <f>VLOOKUP(A48,materias!$A$2:$E$179,5,FALSE)</f>
        <v>suj</v>
      </c>
      <c r="C48" s="134">
        <f>'mapa SUJ'!P10</f>
        <v>0</v>
      </c>
      <c r="D48" s="125"/>
      <c r="E48" s="152">
        <f t="shared" si="4"/>
        <v>0</v>
      </c>
      <c r="F48" s="244">
        <v>42</v>
      </c>
      <c r="G48" s="21">
        <f>VLOOKUP(A48,materias!$A$2:$B$179,2,FALSE)</f>
        <v>12083</v>
      </c>
      <c r="H48" s="164" t="str">
        <f>VLOOKUP(G48,materias!$B$2:$C$179,2,FALSE)</f>
        <v>Diseño de Personajes</v>
      </c>
      <c r="I48" s="74">
        <v>1</v>
      </c>
      <c r="J48" s="44" t="s">
        <v>163</v>
      </c>
      <c r="K48" s="43">
        <v>12</v>
      </c>
      <c r="M48" s="44">
        <f>IF(I48&gt;0,VLOOKUP(A48,materias!$A$2:$F$179,6,FALSE)," ")</f>
        <v>4</v>
      </c>
      <c r="N48" s="217"/>
      <c r="O48" s="217"/>
      <c r="P48" s="217"/>
      <c r="Q48" s="217"/>
      <c r="R48" s="217"/>
      <c r="S48" s="217"/>
      <c r="T48" s="75"/>
      <c r="X48" s="44" t="str">
        <f>IF(I48&gt;0,VLOOKUP(A48,materias!A$2:G$179,7,FALSE)," ")</f>
        <v>taller</v>
      </c>
      <c r="Y48" s="62"/>
      <c r="Z48" s="62" t="str">
        <f>IF(I48&gt;0,VLOOKUP(A48,materias!A$2:J$179,10,FALSE)," ")</f>
        <v>DX</v>
      </c>
      <c r="AA48" s="62"/>
      <c r="AB48" s="125"/>
    </row>
    <row r="49" spans="1:33" s="44" customFormat="1" x14ac:dyDescent="0.2">
      <c r="A49" s="260" t="s">
        <v>363</v>
      </c>
      <c r="B49" s="260" t="str">
        <f>VLOOKUP(A49,materias!$A$2:$E$179,5,FALSE)</f>
        <v>suj</v>
      </c>
      <c r="C49" s="261">
        <f>'mapa SUJ'!H9</f>
        <v>0</v>
      </c>
      <c r="D49" s="262"/>
      <c r="E49" s="263">
        <f t="shared" si="4"/>
        <v>0</v>
      </c>
      <c r="F49" s="264">
        <v>22</v>
      </c>
      <c r="G49" s="265">
        <f>VLOOKUP(A49,materias!$A$2:$B$179,2,FALSE)</f>
        <v>12115</v>
      </c>
      <c r="H49" s="266" t="str">
        <f>VLOOKUP(G49,materias!$B$2:$C$179,2,FALSE)</f>
        <v>Dibujo II</v>
      </c>
      <c r="I49" s="267">
        <v>1</v>
      </c>
      <c r="J49" s="176"/>
      <c r="K49" s="174">
        <v>12</v>
      </c>
      <c r="L49" s="176"/>
      <c r="M49" s="176">
        <f>IF(I49&gt;0,VLOOKUP(A49,materias!$A$2:$F$179,6,FALSE)," ")</f>
        <v>4</v>
      </c>
      <c r="N49" s="268">
        <v>1</v>
      </c>
      <c r="O49" s="268"/>
      <c r="P49" s="268">
        <v>1</v>
      </c>
      <c r="Q49" s="268"/>
      <c r="R49" s="268"/>
      <c r="S49" s="268"/>
      <c r="T49" s="260" t="s">
        <v>1395</v>
      </c>
      <c r="U49" s="176"/>
      <c r="V49" s="176"/>
      <c r="W49" s="176"/>
      <c r="X49" s="176" t="str">
        <f>IF(I49&gt;0,VLOOKUP(A49,materias!A$2:G$179,7,FALSE)," ")</f>
        <v>taller</v>
      </c>
      <c r="Y49" s="173"/>
      <c r="Z49" s="173" t="str">
        <f>IF(I49&gt;0,VLOOKUP(A49,materias!A$2:J$179,10,FALSE)," ")</f>
        <v>DG</v>
      </c>
      <c r="AA49" s="173"/>
      <c r="AB49" s="176"/>
      <c r="AC49" s="176"/>
      <c r="AD49" s="176"/>
      <c r="AE49" s="176"/>
      <c r="AF49" s="176"/>
      <c r="AG49" s="176"/>
    </row>
    <row r="50" spans="1:33" s="44" customFormat="1" ht="13.15" customHeight="1" x14ac:dyDescent="0.2">
      <c r="A50" s="44" t="s">
        <v>307</v>
      </c>
      <c r="B50" s="75" t="str">
        <f>VLOOKUP(A50,materias!$A$2:$E$179,5,FALSE)</f>
        <v>suj</v>
      </c>
      <c r="C50" s="134">
        <f>'mapa SUJ'!X8</f>
        <v>42</v>
      </c>
      <c r="D50" s="125"/>
      <c r="E50" s="152">
        <f t="shared" si="4"/>
        <v>42</v>
      </c>
      <c r="F50" s="244">
        <v>62</v>
      </c>
      <c r="G50" s="21">
        <f>VLOOKUP(A50,materias!$A$2:$B$179,2,FALSE)</f>
        <v>12079</v>
      </c>
      <c r="H50" s="164" t="str">
        <f>VLOOKUP(G50,materias!$B$2:$C$179,2,FALSE)</f>
        <v>Animación Bidimensional</v>
      </c>
      <c r="I50" s="74">
        <v>1</v>
      </c>
      <c r="J50" s="44" t="s">
        <v>1412</v>
      </c>
      <c r="K50" s="43">
        <v>12</v>
      </c>
      <c r="M50" s="44">
        <f>IF(I50&gt;0,VLOOKUP(A50,materias!$A$2:$F$179,6,FALSE)," ")</f>
        <v>4</v>
      </c>
      <c r="N50" s="217"/>
      <c r="O50" s="217">
        <v>1</v>
      </c>
      <c r="P50" s="217"/>
      <c r="Q50" s="217">
        <v>1</v>
      </c>
      <c r="R50" s="217"/>
      <c r="S50" s="217"/>
      <c r="T50" s="44" t="s">
        <v>1395</v>
      </c>
      <c r="W50" s="44" t="s">
        <v>1386</v>
      </c>
      <c r="X50" s="44" t="str">
        <f>IF(I50&gt;0,VLOOKUP(A50,materias!A$2:G$179,7,FALSE)," ")</f>
        <v>cómputo</v>
      </c>
      <c r="Y50" s="62"/>
      <c r="Z50" s="62" t="str">
        <f>IF(I50&gt;0,VLOOKUP(A50,materias!A$2:J$179,10,FALSE)," ")</f>
        <v>DX</v>
      </c>
      <c r="AA50" s="62"/>
      <c r="AB50" s="217"/>
      <c r="AC50" s="217"/>
      <c r="AD50" s="217"/>
      <c r="AE50" s="217"/>
      <c r="AF50" s="217"/>
      <c r="AG50" s="75" t="s">
        <v>863</v>
      </c>
    </row>
    <row r="51" spans="1:33" s="44" customFormat="1" ht="13.15" customHeight="1" x14ac:dyDescent="0.2">
      <c r="A51" s="44" t="s">
        <v>307</v>
      </c>
      <c r="B51" s="75" t="str">
        <f>VLOOKUP(A51,materias!$A$2:$E$179,5,FALSE)</f>
        <v>suj</v>
      </c>
      <c r="C51" s="134">
        <f>'mapa SUJ'!X9</f>
        <v>0</v>
      </c>
      <c r="D51" s="125"/>
      <c r="E51" s="152">
        <f t="shared" si="4"/>
        <v>0</v>
      </c>
      <c r="F51" s="244">
        <v>62</v>
      </c>
      <c r="G51" s="21">
        <f>VLOOKUP(A51,materias!$A$2:$B$179,2,FALSE)</f>
        <v>12079</v>
      </c>
      <c r="H51" s="164" t="str">
        <f>VLOOKUP(G51,materias!$B$2:$C$179,2,FALSE)</f>
        <v>Animación Bidimensional</v>
      </c>
      <c r="I51" s="74">
        <v>1</v>
      </c>
      <c r="J51" s="44" t="s">
        <v>1411</v>
      </c>
      <c r="K51" s="43">
        <v>12</v>
      </c>
      <c r="M51" s="44">
        <f>IF(I51&gt;0,VLOOKUP(A51,materias!$A$2:$F$179,6,FALSE)," ")</f>
        <v>4</v>
      </c>
      <c r="N51" s="217"/>
      <c r="O51" s="217">
        <v>1</v>
      </c>
      <c r="P51" s="217"/>
      <c r="Q51" s="217">
        <v>1</v>
      </c>
      <c r="R51" s="217"/>
      <c r="S51" s="217"/>
      <c r="T51" s="44" t="s">
        <v>1396</v>
      </c>
      <c r="W51" s="44" t="s">
        <v>1386</v>
      </c>
      <c r="X51" s="44" t="str">
        <f>IF(I51&gt;0,VLOOKUP(A51,materias!A$2:G$179,7,FALSE)," ")</f>
        <v>cómputo</v>
      </c>
      <c r="Y51" s="62"/>
      <c r="Z51" s="62" t="str">
        <f>IF(I51&gt;0,VLOOKUP(A51,materias!A$2:J$179,10,FALSE)," ")</f>
        <v>DX</v>
      </c>
      <c r="AA51" s="62"/>
      <c r="AB51" s="217"/>
      <c r="AC51" s="217"/>
      <c r="AD51" s="217"/>
      <c r="AE51" s="217"/>
      <c r="AF51" s="217"/>
      <c r="AG51" s="75" t="s">
        <v>863</v>
      </c>
    </row>
    <row r="52" spans="1:33" s="44" customFormat="1" ht="13.15" customHeight="1" x14ac:dyDescent="0.2">
      <c r="A52" s="44" t="s">
        <v>307</v>
      </c>
      <c r="B52" s="75" t="str">
        <f>VLOOKUP(A52,materias!$A$2:$E$179,5,FALSE)</f>
        <v>suj</v>
      </c>
      <c r="C52" s="134">
        <f>'mapa SUJ'!X10</f>
        <v>0</v>
      </c>
      <c r="D52" s="125"/>
      <c r="E52" s="152">
        <f t="shared" si="4"/>
        <v>0</v>
      </c>
      <c r="F52" s="244">
        <v>62</v>
      </c>
      <c r="G52" s="21">
        <f>VLOOKUP(A52,materias!$A$2:$B$179,2,FALSE)</f>
        <v>12079</v>
      </c>
      <c r="H52" s="164" t="str">
        <f>VLOOKUP(G52,materias!$B$2:$C$179,2,FALSE)</f>
        <v>Animación Bidimensional</v>
      </c>
      <c r="I52" s="74">
        <v>1</v>
      </c>
      <c r="J52" s="44" t="s">
        <v>163</v>
      </c>
      <c r="K52" s="43">
        <v>12</v>
      </c>
      <c r="M52" s="44">
        <f>IF(I52&gt;0,VLOOKUP(A52,materias!$A$2:$F$179,6,FALSE)," ")</f>
        <v>4</v>
      </c>
      <c r="N52" s="217">
        <v>1</v>
      </c>
      <c r="O52" s="217"/>
      <c r="P52" s="217">
        <v>1</v>
      </c>
      <c r="Q52" s="217"/>
      <c r="R52" s="217"/>
      <c r="S52" s="217"/>
      <c r="T52" s="44" t="s">
        <v>1396</v>
      </c>
      <c r="W52" s="44" t="s">
        <v>1386</v>
      </c>
      <c r="X52" s="44" t="str">
        <f>IF(I52&gt;0,VLOOKUP(A52,materias!A$2:G$179,7,FALSE)," ")</f>
        <v>cómputo</v>
      </c>
      <c r="Y52" s="62"/>
      <c r="Z52" s="62" t="str">
        <f>IF(I52&gt;0,VLOOKUP(A52,materias!A$2:J$179,10,FALSE)," ")</f>
        <v>DX</v>
      </c>
      <c r="AA52" s="62"/>
      <c r="AB52" s="217"/>
      <c r="AC52" s="217"/>
      <c r="AD52" s="217"/>
      <c r="AE52" s="217"/>
      <c r="AF52" s="217"/>
      <c r="AG52" s="75" t="s">
        <v>863</v>
      </c>
    </row>
    <row r="53" spans="1:33" s="44" customFormat="1" x14ac:dyDescent="0.2">
      <c r="A53" s="75" t="s">
        <v>638</v>
      </c>
      <c r="B53" s="75" t="str">
        <f>VLOOKUP(A53,materias!$A$2:$E$179,5,FALSE)</f>
        <v>suj</v>
      </c>
      <c r="C53" s="134">
        <f>'mapa SUJ'!X14</f>
        <v>29</v>
      </c>
      <c r="D53" s="125"/>
      <c r="E53" s="152">
        <f t="shared" si="4"/>
        <v>29</v>
      </c>
      <c r="F53" s="244">
        <v>63</v>
      </c>
      <c r="G53" s="21">
        <f>VLOOKUP(A53,materias!$A$2:$B$179,2,FALSE)</f>
        <v>12100</v>
      </c>
      <c r="H53" s="164" t="str">
        <f>VLOOKUP(G53,materias!$B$2:$C$179,2,FALSE)</f>
        <v>Proyecto Interactivo VI</v>
      </c>
      <c r="I53" s="74">
        <v>1</v>
      </c>
      <c r="J53" s="44" t="s">
        <v>1412</v>
      </c>
      <c r="K53" s="43">
        <v>12</v>
      </c>
      <c r="M53" s="44">
        <f>IF(I53&gt;0,VLOOKUP(A53,materias!$A$2:$F$179,6,FALSE)," ")</f>
        <v>4</v>
      </c>
      <c r="N53" s="217">
        <v>1</v>
      </c>
      <c r="O53" s="217"/>
      <c r="P53" s="217">
        <v>1</v>
      </c>
      <c r="Q53" s="217"/>
      <c r="R53" s="217"/>
      <c r="S53" s="217"/>
      <c r="T53" s="75" t="s">
        <v>1399</v>
      </c>
      <c r="W53" s="44" t="s">
        <v>1406</v>
      </c>
      <c r="X53" s="44" t="str">
        <f>IF(I53&gt;0,VLOOKUP(A53,materias!A$2:G$179,7,FALSE)," ")</f>
        <v>cómputo</v>
      </c>
      <c r="Y53" s="62"/>
      <c r="Z53" s="62" t="str">
        <f>IF(I53&gt;0,VLOOKUP(A53,materias!A$2:J$179,10,FALSE)," ")</f>
        <v>DX</v>
      </c>
      <c r="AA53" s="62"/>
      <c r="AB53" s="217"/>
      <c r="AC53" s="217"/>
      <c r="AD53" s="217"/>
      <c r="AE53" s="217"/>
      <c r="AF53" s="217"/>
      <c r="AG53" s="75" t="s">
        <v>865</v>
      </c>
    </row>
    <row r="54" spans="1:33" s="44" customFormat="1" x14ac:dyDescent="0.2">
      <c r="A54" s="75" t="s">
        <v>638</v>
      </c>
      <c r="B54" s="75" t="str">
        <f>VLOOKUP(A54,materias!$A$2:$E$179,5,FALSE)</f>
        <v>suj</v>
      </c>
      <c r="C54" s="134">
        <f>'mapa SUJ'!X15</f>
        <v>0</v>
      </c>
      <c r="D54" s="125"/>
      <c r="E54" s="152">
        <f t="shared" si="4"/>
        <v>0</v>
      </c>
      <c r="F54" s="244">
        <v>63</v>
      </c>
      <c r="G54" s="21">
        <f>VLOOKUP(A54,materias!$A$2:$B$179,2,FALSE)</f>
        <v>12100</v>
      </c>
      <c r="H54" s="164" t="str">
        <f>VLOOKUP(G54,materias!$B$2:$C$179,2,FALSE)</f>
        <v>Proyecto Interactivo VI</v>
      </c>
      <c r="I54" s="74">
        <v>1</v>
      </c>
      <c r="J54" s="44" t="s">
        <v>1411</v>
      </c>
      <c r="K54" s="43">
        <v>12</v>
      </c>
      <c r="M54" s="44">
        <f>IF(I54&gt;0,VLOOKUP(A54,materias!$A$2:$F$179,6,FALSE)," ")</f>
        <v>4</v>
      </c>
      <c r="N54" s="217"/>
      <c r="O54" s="217">
        <v>1</v>
      </c>
      <c r="P54" s="217"/>
      <c r="Q54" s="217">
        <v>1</v>
      </c>
      <c r="R54" s="217"/>
      <c r="S54" s="217"/>
      <c r="T54" s="75" t="s">
        <v>1399</v>
      </c>
      <c r="W54" s="44" t="s">
        <v>1406</v>
      </c>
      <c r="X54" s="44" t="str">
        <f>IF(I54&gt;0,VLOOKUP(A54,materias!A$2:G$179,7,FALSE)," ")</f>
        <v>cómputo</v>
      </c>
      <c r="Y54" s="62"/>
      <c r="Z54" s="62" t="str">
        <f>IF(I54&gt;0,VLOOKUP(A54,materias!A$2:J$179,10,FALSE)," ")</f>
        <v>DX</v>
      </c>
      <c r="AA54" s="62"/>
      <c r="AB54" s="217"/>
      <c r="AC54" s="217"/>
      <c r="AD54" s="217"/>
      <c r="AE54" s="217"/>
      <c r="AF54" s="217"/>
      <c r="AG54" s="75" t="s">
        <v>865</v>
      </c>
    </row>
    <row r="55" spans="1:33" s="176" customFormat="1" x14ac:dyDescent="0.2">
      <c r="A55" s="75" t="s">
        <v>641</v>
      </c>
      <c r="B55" s="75" t="str">
        <f>VLOOKUP(A55,materias!$A$2:$E$179,5,FALSE)</f>
        <v>suj</v>
      </c>
      <c r="C55" s="134">
        <f>'mapa SUJ'!X17</f>
        <v>80</v>
      </c>
      <c r="D55" s="125"/>
      <c r="E55" s="152">
        <f>C55+D55</f>
        <v>80</v>
      </c>
      <c r="F55" s="244">
        <v>64</v>
      </c>
      <c r="G55" s="21">
        <f>VLOOKUP(A55,materias!$A$2:$B$179,2,FALSE)</f>
        <v>12094</v>
      </c>
      <c r="H55" s="275" t="str">
        <f>VLOOKUP(G55,materias!$B$2:$C$179,2,FALSE)</f>
        <v>Proyecto Integral Interactivo II</v>
      </c>
      <c r="I55" s="74">
        <v>1</v>
      </c>
      <c r="J55" s="44" t="s">
        <v>1412</v>
      </c>
      <c r="K55" s="43">
        <v>6</v>
      </c>
      <c r="L55" s="44"/>
      <c r="M55" s="44">
        <f>IF(I55&gt;0,VLOOKUP(A55,materias!$A$2:$F$179,6,FALSE)," ")</f>
        <v>4</v>
      </c>
      <c r="N55" s="217">
        <v>1</v>
      </c>
      <c r="O55" s="217"/>
      <c r="P55" s="217">
        <v>1</v>
      </c>
      <c r="Q55" s="217"/>
      <c r="R55" s="217"/>
      <c r="S55" s="217"/>
      <c r="T55" s="44" t="s">
        <v>1396</v>
      </c>
      <c r="U55" s="44"/>
      <c r="V55" s="44"/>
      <c r="W55" s="44" t="s">
        <v>1408</v>
      </c>
      <c r="X55" s="44" t="s">
        <v>157</v>
      </c>
      <c r="Y55" s="62"/>
      <c r="Z55" s="62"/>
      <c r="AA55" s="62"/>
      <c r="AB55" s="217"/>
      <c r="AC55" s="217"/>
      <c r="AD55" s="217"/>
      <c r="AE55" s="217"/>
      <c r="AF55" s="217"/>
      <c r="AG55" s="217"/>
    </row>
    <row r="56" spans="1:33" s="176" customFormat="1" x14ac:dyDescent="0.2">
      <c r="A56" s="75" t="s">
        <v>641</v>
      </c>
      <c r="B56" s="75" t="str">
        <f>VLOOKUP(A56,materias!$A$2:$E$179,5,FALSE)</f>
        <v>suj</v>
      </c>
      <c r="C56" s="134">
        <f>'mapa SUJ'!X18</f>
        <v>0</v>
      </c>
      <c r="D56" s="125"/>
      <c r="E56" s="152">
        <f>C56+D56</f>
        <v>0</v>
      </c>
      <c r="F56" s="244">
        <v>64</v>
      </c>
      <c r="G56" s="21">
        <f>VLOOKUP(A56,materias!$A$2:$B$179,2,FALSE)</f>
        <v>12094</v>
      </c>
      <c r="H56" s="275" t="str">
        <f>VLOOKUP(G56,materias!$B$2:$C$179,2,FALSE)</f>
        <v>Proyecto Integral Interactivo II</v>
      </c>
      <c r="I56" s="74">
        <v>1</v>
      </c>
      <c r="J56" s="44" t="s">
        <v>163</v>
      </c>
      <c r="K56" s="43">
        <v>6</v>
      </c>
      <c r="L56" s="44"/>
      <c r="M56" s="44">
        <f>IF(I56&gt;0,VLOOKUP(A56,materias!$A$2:$F$179,6,FALSE)," ")</f>
        <v>4</v>
      </c>
      <c r="N56" s="217">
        <v>1</v>
      </c>
      <c r="O56" s="217"/>
      <c r="P56" s="217">
        <v>1</v>
      </c>
      <c r="Q56" s="217"/>
      <c r="R56" s="217"/>
      <c r="S56" s="217"/>
      <c r="T56" s="44" t="s">
        <v>1396</v>
      </c>
      <c r="U56" s="44"/>
      <c r="V56" s="44"/>
      <c r="W56" s="44" t="s">
        <v>1407</v>
      </c>
      <c r="X56" s="44" t="s">
        <v>157</v>
      </c>
      <c r="Y56" s="62"/>
      <c r="Z56" s="62"/>
      <c r="AA56" s="62"/>
      <c r="AB56" s="217"/>
      <c r="AC56" s="217"/>
      <c r="AD56" s="217"/>
      <c r="AE56" s="217"/>
      <c r="AF56" s="217"/>
      <c r="AG56" s="217"/>
    </row>
    <row r="57" spans="1:33" s="176" customFormat="1" x14ac:dyDescent="0.2">
      <c r="A57" s="75" t="s">
        <v>641</v>
      </c>
      <c r="B57" s="75" t="str">
        <f>VLOOKUP(A57,materias!$A$2:$E$179,5,FALSE)</f>
        <v>suj</v>
      </c>
      <c r="C57" s="134">
        <f>'mapa SUJ'!X19</f>
        <v>0</v>
      </c>
      <c r="D57" s="125"/>
      <c r="E57" s="152">
        <f>C57+D57</f>
        <v>0</v>
      </c>
      <c r="F57" s="244">
        <v>64</v>
      </c>
      <c r="G57" s="21">
        <f>VLOOKUP(A57,materias!$A$2:$B$179,2,FALSE)</f>
        <v>12094</v>
      </c>
      <c r="H57" s="275" t="str">
        <f>VLOOKUP(G57,materias!$B$2:$C$179,2,FALSE)</f>
        <v>Proyecto Integral Interactivo II</v>
      </c>
      <c r="I57" s="74">
        <v>1</v>
      </c>
      <c r="J57" s="44" t="s">
        <v>1411</v>
      </c>
      <c r="K57" s="43">
        <v>6</v>
      </c>
      <c r="L57" s="44"/>
      <c r="M57" s="44">
        <f>IF(I57&gt;0,VLOOKUP(A57,materias!$A$2:$F$179,6,FALSE)," ")</f>
        <v>4</v>
      </c>
      <c r="N57" s="217"/>
      <c r="O57" s="217">
        <v>1</v>
      </c>
      <c r="P57" s="217"/>
      <c r="Q57" s="217">
        <v>1</v>
      </c>
      <c r="R57" s="217"/>
      <c r="S57" s="217"/>
      <c r="T57" s="44" t="s">
        <v>1396</v>
      </c>
      <c r="U57" s="44"/>
      <c r="V57" s="44"/>
      <c r="W57" s="44" t="s">
        <v>1408</v>
      </c>
      <c r="X57" s="44" t="s">
        <v>157</v>
      </c>
      <c r="Y57" s="62"/>
      <c r="Z57" s="62"/>
      <c r="AA57" s="62"/>
      <c r="AB57" s="217"/>
      <c r="AC57" s="217"/>
      <c r="AD57" s="217"/>
      <c r="AE57" s="217"/>
      <c r="AF57" s="217"/>
      <c r="AG57" s="217"/>
    </row>
    <row r="58" spans="1:33" s="268" customFormat="1" x14ac:dyDescent="0.2">
      <c r="A58" s="75" t="s">
        <v>641</v>
      </c>
      <c r="B58" s="75" t="str">
        <f>VLOOKUP(A58,materias!$A$2:$E$179,5,FALSE)</f>
        <v>suj</v>
      </c>
      <c r="C58" s="134">
        <f>'mapa SUJ'!X20</f>
        <v>0</v>
      </c>
      <c r="D58" s="125"/>
      <c r="E58" s="152">
        <f>C58+D58</f>
        <v>0</v>
      </c>
      <c r="F58" s="244">
        <v>64</v>
      </c>
      <c r="G58" s="21">
        <f>VLOOKUP(A58,materias!$A$2:$B$179,2,FALSE)</f>
        <v>12094</v>
      </c>
      <c r="H58" s="275" t="str">
        <f>VLOOKUP(G58,materias!$B$2:$C$179,2,FALSE)</f>
        <v>Proyecto Integral Interactivo II</v>
      </c>
      <c r="I58" s="74">
        <v>1</v>
      </c>
      <c r="J58" s="44" t="s">
        <v>1418</v>
      </c>
      <c r="K58" s="43">
        <v>6</v>
      </c>
      <c r="L58" s="44"/>
      <c r="M58" s="44">
        <f>IF(I58&gt;0,VLOOKUP(A58,materias!$A$2:$F$179,6,FALSE)," ")</f>
        <v>4</v>
      </c>
      <c r="N58" s="217"/>
      <c r="O58" s="217">
        <v>1</v>
      </c>
      <c r="P58" s="217"/>
      <c r="Q58" s="217">
        <v>1</v>
      </c>
      <c r="R58" s="217"/>
      <c r="S58" s="217"/>
      <c r="T58" s="44" t="s">
        <v>1396</v>
      </c>
      <c r="U58" s="44"/>
      <c r="V58" s="44"/>
      <c r="W58" s="44" t="s">
        <v>1389</v>
      </c>
      <c r="X58" s="44" t="s">
        <v>157</v>
      </c>
      <c r="Y58" s="62"/>
      <c r="Z58" s="62"/>
      <c r="AA58" s="62"/>
      <c r="AB58" s="217"/>
      <c r="AC58" s="217"/>
      <c r="AD58" s="217"/>
      <c r="AE58" s="217"/>
      <c r="AF58" s="217"/>
      <c r="AG58" s="217"/>
    </row>
    <row r="59" spans="1:33" s="44" customFormat="1" x14ac:dyDescent="0.2">
      <c r="A59" s="44" t="s">
        <v>406</v>
      </c>
      <c r="B59" s="75" t="str">
        <f>VLOOKUP(A59,materias!$A$2:$E$179,5,FALSE)</f>
        <v>suj</v>
      </c>
      <c r="C59" s="134">
        <f>'mapa SUJ'!T5</f>
        <v>13</v>
      </c>
      <c r="D59" s="125"/>
      <c r="E59" s="152">
        <f t="shared" si="4"/>
        <v>13</v>
      </c>
      <c r="F59" s="244">
        <v>51</v>
      </c>
      <c r="G59" s="21">
        <f>VLOOKUP(A59,materias!$A$2:$B$179,2,FALSE)</f>
        <v>12081</v>
      </c>
      <c r="H59" s="55" t="str">
        <f>VLOOKUP(G59,materias!$B$2:$C$179,2,FALSE)</f>
        <v>Diseño de Información Visual</v>
      </c>
      <c r="I59" s="74">
        <v>1</v>
      </c>
      <c r="J59" s="44" t="s">
        <v>1412</v>
      </c>
      <c r="K59" s="43">
        <v>8</v>
      </c>
      <c r="M59" s="44">
        <f>IF(I59&gt;0,VLOOKUP(A59,materias!$A$2:$F$179,6,FALSE)," ")</f>
        <v>4</v>
      </c>
      <c r="N59" s="217">
        <v>1</v>
      </c>
      <c r="O59" s="217"/>
      <c r="P59" s="217">
        <v>1</v>
      </c>
      <c r="Q59" s="217"/>
      <c r="R59" s="217"/>
      <c r="S59" s="217"/>
      <c r="T59" s="75" t="s">
        <v>1395</v>
      </c>
      <c r="W59" s="44" t="s">
        <v>1407</v>
      </c>
      <c r="X59" s="44" t="str">
        <f>IF(I59&gt;0,VLOOKUP(A59,materias!A$2:G$179,7,FALSE)," ")</f>
        <v>taller</v>
      </c>
      <c r="Y59" s="62"/>
      <c r="Z59" s="62" t="str">
        <f>IF(I59&gt;0,VLOOKUP(A59,materias!A$2:J$179,10,FALSE)," ")</f>
        <v>DX</v>
      </c>
      <c r="AA59" s="62"/>
      <c r="AB59" s="217"/>
      <c r="AC59" s="217"/>
      <c r="AD59" s="217"/>
      <c r="AE59" s="217"/>
      <c r="AF59" s="217"/>
      <c r="AG59" s="217"/>
    </row>
    <row r="60" spans="1:33" s="44" customFormat="1" ht="12.6" customHeight="1" x14ac:dyDescent="0.2">
      <c r="A60" s="75" t="s">
        <v>421</v>
      </c>
      <c r="B60" s="75" t="str">
        <f>VLOOKUP(A60,materias!$A$2:$E$179,5,FALSE)</f>
        <v>suj</v>
      </c>
      <c r="C60" s="134">
        <f>'mapa SUJ'!X5</f>
        <v>31</v>
      </c>
      <c r="D60" s="125"/>
      <c r="E60" s="152">
        <f t="shared" si="4"/>
        <v>31</v>
      </c>
      <c r="F60" s="244">
        <v>61</v>
      </c>
      <c r="G60" s="21">
        <f>VLOOKUP(A60,materias!$A$2:$B$179,2,FALSE)</f>
        <v>12080</v>
      </c>
      <c r="H60" s="164" t="str">
        <f>VLOOKUP(G60,materias!$B$2:$C$179,2,FALSE)</f>
        <v>Arquitectura de la Información</v>
      </c>
      <c r="I60" s="74">
        <v>1</v>
      </c>
      <c r="J60" s="44" t="s">
        <v>1412</v>
      </c>
      <c r="K60" s="43">
        <v>12</v>
      </c>
      <c r="M60" s="44">
        <f>IF(I60&gt;0,VLOOKUP(A60,materias!$A$2:$F$179,6,FALSE)," ")</f>
        <v>4</v>
      </c>
      <c r="N60" s="217">
        <v>1</v>
      </c>
      <c r="O60" s="217"/>
      <c r="P60" s="217">
        <v>1</v>
      </c>
      <c r="Q60" s="217"/>
      <c r="R60" s="217"/>
      <c r="S60" s="217"/>
      <c r="T60" s="75" t="s">
        <v>1395</v>
      </c>
      <c r="W60" s="44" t="s">
        <v>1392</v>
      </c>
      <c r="X60" s="44" t="str">
        <f>IF(I60&gt;0,VLOOKUP(A60,materias!A$2:G$179,7,FALSE)," ")</f>
        <v>taller</v>
      </c>
      <c r="Y60" s="62"/>
      <c r="Z60" s="62" t="str">
        <f>IF(I60&gt;0,VLOOKUP(A60,materias!A$2:J$179,10,FALSE)," ")</f>
        <v>DX</v>
      </c>
      <c r="AA60" s="62"/>
      <c r="AB60" s="217"/>
      <c r="AC60" s="217"/>
      <c r="AD60" s="217"/>
      <c r="AE60" s="217"/>
      <c r="AF60" s="217"/>
      <c r="AG60" s="217"/>
    </row>
    <row r="61" spans="1:33" s="44" customFormat="1" x14ac:dyDescent="0.2">
      <c r="A61" s="75" t="s">
        <v>421</v>
      </c>
      <c r="B61" s="75" t="str">
        <f>VLOOKUP(A61,materias!$A$2:$E$179,5,FALSE)</f>
        <v>suj</v>
      </c>
      <c r="C61" s="134">
        <f>'mapa SUJ'!X6</f>
        <v>0</v>
      </c>
      <c r="D61" s="125"/>
      <c r="E61" s="152">
        <f t="shared" si="4"/>
        <v>0</v>
      </c>
      <c r="F61" s="244">
        <v>61</v>
      </c>
      <c r="G61" s="21">
        <f>VLOOKUP(A61,materias!$A$2:$B$179,2,FALSE)</f>
        <v>12080</v>
      </c>
      <c r="H61" s="164" t="str">
        <f>VLOOKUP(G61,materias!$B$2:$C$179,2,FALSE)</f>
        <v>Arquitectura de la Información</v>
      </c>
      <c r="I61" s="74">
        <v>1</v>
      </c>
      <c r="J61" s="44" t="s">
        <v>1411</v>
      </c>
      <c r="K61" s="43">
        <v>12</v>
      </c>
      <c r="M61" s="44">
        <f>IF(I61&gt;0,VLOOKUP(A61,materias!$A$2:$F$179,6,FALSE)," ")</f>
        <v>4</v>
      </c>
      <c r="N61" s="217"/>
      <c r="O61" s="217">
        <v>1</v>
      </c>
      <c r="P61" s="217"/>
      <c r="Q61" s="217">
        <v>1</v>
      </c>
      <c r="R61" s="217"/>
      <c r="S61" s="217"/>
      <c r="T61" s="75" t="s">
        <v>1395</v>
      </c>
      <c r="W61" s="44" t="s">
        <v>1392</v>
      </c>
      <c r="X61" s="44" t="str">
        <f>IF(I61&gt;0,VLOOKUP(A61,materias!A$2:G$179,7,FALSE)," ")</f>
        <v>taller</v>
      </c>
      <c r="Y61" s="62"/>
      <c r="Z61" s="62" t="str">
        <f>IF(I61&gt;0,VLOOKUP(A61,materias!A$2:J$179,10,FALSE)," ")</f>
        <v>DX</v>
      </c>
      <c r="AA61" s="62"/>
      <c r="AB61" s="217"/>
      <c r="AC61" s="217"/>
      <c r="AD61" s="217"/>
      <c r="AE61" s="217"/>
      <c r="AF61" s="217"/>
      <c r="AG61" s="217"/>
    </row>
    <row r="62" spans="1:33" s="176" customFormat="1" hidden="1" x14ac:dyDescent="0.2">
      <c r="A62" s="260" t="s">
        <v>430</v>
      </c>
      <c r="B62" s="260" t="str">
        <f>VLOOKUP(A62,materias!$A$2:$E$179,5,FALSE)</f>
        <v>suj</v>
      </c>
      <c r="C62" s="261">
        <f>'mapa SUJ'!X29</f>
        <v>32</v>
      </c>
      <c r="D62" s="262"/>
      <c r="E62" s="263">
        <f t="shared" si="4"/>
        <v>32</v>
      </c>
      <c r="F62" s="264">
        <v>65</v>
      </c>
      <c r="G62" s="265">
        <f>VLOOKUP(A62,materias!$A$2:$B$179,2,FALSE)</f>
        <v>12273</v>
      </c>
      <c r="H62" s="272" t="str">
        <f>VLOOKUP(G62,materias!$B$2:$C$179,2,FALSE)</f>
        <v>Mercadotecnia Básica</v>
      </c>
      <c r="I62" s="267">
        <v>2</v>
      </c>
      <c r="K62" s="174"/>
      <c r="M62" s="176">
        <f>IF(I62&gt;0,VLOOKUP(A62,materias!$A$2:$F$179,6,FALSE)," ")</f>
        <v>4</v>
      </c>
      <c r="N62" s="268"/>
      <c r="O62" s="268"/>
      <c r="P62" s="268"/>
      <c r="Q62" s="268"/>
      <c r="R62" s="268"/>
      <c r="S62" s="268"/>
      <c r="T62" s="260"/>
      <c r="X62" s="176" t="str">
        <f>IF(I62&gt;0,VLOOKUP(A62,materias!A$2:G$179,7,FALSE)," ")</f>
        <v>salón</v>
      </c>
      <c r="Y62" s="173"/>
      <c r="Z62" s="173"/>
      <c r="AA62" s="173"/>
    </row>
    <row r="63" spans="1:33" s="44" customFormat="1" hidden="1" x14ac:dyDescent="0.2">
      <c r="A63" s="75" t="s">
        <v>433</v>
      </c>
      <c r="B63" s="75" t="str">
        <f>VLOOKUP(A63,materias!$A$2:$E$179,5,FALSE)</f>
        <v>suj</v>
      </c>
      <c r="C63" s="134">
        <f>'mapa SUJ'!AB5</f>
        <v>9</v>
      </c>
      <c r="D63" s="125"/>
      <c r="E63" s="152">
        <f t="shared" si="4"/>
        <v>9</v>
      </c>
      <c r="F63" s="244">
        <v>71</v>
      </c>
      <c r="G63" s="21">
        <f>VLOOKUP(A63,materias!$A$2:$B$179,2,FALSE)</f>
        <v>12082</v>
      </c>
      <c r="H63" s="55" t="str">
        <f>VLOOKUP(G63,materias!$B$2:$C$179,2,FALSE)</f>
        <v>Diseño de Interfaces Visuales</v>
      </c>
      <c r="I63" s="74">
        <v>0</v>
      </c>
      <c r="K63" s="43"/>
      <c r="N63" s="217"/>
      <c r="O63" s="217"/>
      <c r="P63" s="217"/>
      <c r="Q63" s="217"/>
      <c r="R63" s="217"/>
      <c r="S63" s="217"/>
      <c r="T63" s="75"/>
      <c r="Y63" s="62"/>
      <c r="Z63" s="62"/>
      <c r="AA63" s="62"/>
      <c r="AG63" s="75" t="s">
        <v>858</v>
      </c>
    </row>
    <row r="64" spans="1:33" s="44" customFormat="1" x14ac:dyDescent="0.2">
      <c r="A64" s="75" t="s">
        <v>433</v>
      </c>
      <c r="B64" s="75" t="str">
        <f>VLOOKUP(A64,materias!$A$2:$E$179,5,FALSE)</f>
        <v>suj</v>
      </c>
      <c r="C64" s="134"/>
      <c r="D64" s="125"/>
      <c r="E64" s="152">
        <v>25</v>
      </c>
      <c r="F64" s="244"/>
      <c r="G64" s="21">
        <v>12101</v>
      </c>
      <c r="H64" s="55" t="str">
        <f>VLOOKUP(G64,materias!$B$2:$C$179,2,FALSE)</f>
        <v>Proyecto Interactivo VII</v>
      </c>
      <c r="I64" s="74">
        <v>1</v>
      </c>
      <c r="J64" s="44" t="s">
        <v>1412</v>
      </c>
      <c r="K64" s="43">
        <v>21</v>
      </c>
      <c r="M64" s="44">
        <f>IF(I64&gt;0,VLOOKUP(A64,materias!$A$2:$F$179,6,FALSE)," ")</f>
        <v>4</v>
      </c>
      <c r="N64" s="217"/>
      <c r="O64" s="217"/>
      <c r="P64" s="217"/>
      <c r="Q64" s="217"/>
      <c r="R64" s="217">
        <v>1</v>
      </c>
      <c r="S64" s="217"/>
      <c r="T64" s="44" t="s">
        <v>1398</v>
      </c>
      <c r="W64" s="44" t="s">
        <v>1390</v>
      </c>
      <c r="X64" s="44" t="str">
        <f>IF(I64&gt;0,VLOOKUP(A64,materias!A$2:G$179,7,FALSE)," ")</f>
        <v>cómputo</v>
      </c>
      <c r="Y64" s="62"/>
      <c r="Z64" s="62"/>
      <c r="AA64" s="62"/>
      <c r="AG64" s="75" t="s">
        <v>866</v>
      </c>
    </row>
    <row r="65" spans="1:33" s="44" customFormat="1" x14ac:dyDescent="0.2">
      <c r="A65" s="75" t="s">
        <v>433</v>
      </c>
      <c r="B65" s="75" t="str">
        <f>VLOOKUP(A65,materias!$A$2:$E$179,5,FALSE)</f>
        <v>suj</v>
      </c>
      <c r="C65" s="134"/>
      <c r="D65" s="125"/>
      <c r="E65" s="152">
        <v>25</v>
      </c>
      <c r="F65" s="244"/>
      <c r="G65" s="21">
        <v>12101</v>
      </c>
      <c r="H65" s="55" t="str">
        <f>VLOOKUP(G65,materias!$B$2:$C$179,2,FALSE)</f>
        <v>Proyecto Interactivo VII</v>
      </c>
      <c r="I65" s="74">
        <v>1</v>
      </c>
      <c r="J65" s="44" t="s">
        <v>1411</v>
      </c>
      <c r="K65" s="43">
        <v>8</v>
      </c>
      <c r="M65" s="44">
        <f>IF(I65&gt;0,VLOOKUP(A65,materias!$A$2:$F$179,6,FALSE)," ")</f>
        <v>4</v>
      </c>
      <c r="N65" s="217"/>
      <c r="O65" s="217"/>
      <c r="P65" s="217"/>
      <c r="Q65" s="217"/>
      <c r="R65" s="217">
        <v>1</v>
      </c>
      <c r="S65" s="217"/>
      <c r="T65" s="44" t="s">
        <v>1398</v>
      </c>
      <c r="W65" s="44" t="s">
        <v>849</v>
      </c>
      <c r="X65" s="44" t="s">
        <v>157</v>
      </c>
      <c r="Y65" s="62"/>
      <c r="Z65" s="62"/>
      <c r="AA65" s="62"/>
      <c r="AG65" s="75" t="s">
        <v>866</v>
      </c>
    </row>
    <row r="66" spans="1:33" s="44" customFormat="1" x14ac:dyDescent="0.2">
      <c r="A66" s="260" t="s">
        <v>363</v>
      </c>
      <c r="B66" s="260" t="str">
        <f>VLOOKUP(A66,materias!$A$2:$E$179,5,FALSE)</f>
        <v>suj</v>
      </c>
      <c r="C66" s="261">
        <f>'mapa SUJ'!H8</f>
        <v>39</v>
      </c>
      <c r="D66" s="262"/>
      <c r="E66" s="263">
        <f>C66+D66</f>
        <v>39</v>
      </c>
      <c r="F66" s="264">
        <v>22</v>
      </c>
      <c r="G66" s="265">
        <f>VLOOKUP(A66,materias!$A$2:$B$179,2,FALSE)</f>
        <v>12115</v>
      </c>
      <c r="H66" s="266" t="str">
        <f>VLOOKUP(G66,materias!$B$2:$C$179,2,FALSE)</f>
        <v>Dibujo II</v>
      </c>
      <c r="I66" s="267">
        <v>1</v>
      </c>
      <c r="J66" s="176"/>
      <c r="K66" s="174">
        <v>12</v>
      </c>
      <c r="L66" s="176"/>
      <c r="M66" s="176">
        <f>IF(I66&gt;0,VLOOKUP(A66,materias!$A$2:$F$179,6,FALSE)," ")</f>
        <v>4</v>
      </c>
      <c r="N66" s="268"/>
      <c r="O66" s="268"/>
      <c r="P66" s="268"/>
      <c r="Q66" s="268"/>
      <c r="R66" s="268">
        <v>1</v>
      </c>
      <c r="S66" s="268"/>
      <c r="T66" s="260" t="s">
        <v>1398</v>
      </c>
      <c r="U66" s="176"/>
      <c r="V66" s="176"/>
      <c r="W66" s="176"/>
      <c r="X66" s="176" t="str">
        <f>IF(I66&gt;0,VLOOKUP(A66,materias!A$2:G$179,7,FALSE)," ")</f>
        <v>taller</v>
      </c>
      <c r="Y66" s="173"/>
      <c r="Z66" s="173" t="str">
        <f>IF(I66&gt;0,VLOOKUP(A66,materias!A$2:J$179,10,FALSE)," ")</f>
        <v>DG</v>
      </c>
      <c r="AA66" s="173"/>
      <c r="AB66" s="176"/>
      <c r="AC66" s="176"/>
      <c r="AD66" s="176"/>
      <c r="AE66" s="176"/>
      <c r="AF66" s="176"/>
      <c r="AG66" s="176"/>
    </row>
    <row r="67" spans="1:33" s="44" customFormat="1" hidden="1" x14ac:dyDescent="0.2">
      <c r="A67" s="75" t="s">
        <v>433</v>
      </c>
      <c r="B67" s="75" t="str">
        <f>VLOOKUP(A67,materias!$A$2:$E$179,5,FALSE)</f>
        <v>suj</v>
      </c>
      <c r="C67" s="134"/>
      <c r="D67" s="125"/>
      <c r="E67" s="152">
        <v>25</v>
      </c>
      <c r="F67" s="244"/>
      <c r="G67" s="21">
        <v>12101</v>
      </c>
      <c r="H67" s="55" t="str">
        <f>VLOOKUP(G67,materias!$B$2:$C$179,2,FALSE)</f>
        <v>Proyecto Interactivo VII</v>
      </c>
      <c r="I67" s="74">
        <v>0</v>
      </c>
      <c r="K67" s="43"/>
      <c r="N67" s="217"/>
      <c r="O67" s="217"/>
      <c r="P67" s="217"/>
      <c r="Q67" s="217"/>
      <c r="R67" s="217"/>
      <c r="S67" s="217"/>
      <c r="T67" s="75"/>
      <c r="Y67" s="62"/>
      <c r="Z67" s="62"/>
      <c r="AA67" s="62"/>
      <c r="AG67" s="75" t="s">
        <v>866</v>
      </c>
    </row>
    <row r="68" spans="1:33" s="44" customFormat="1" hidden="1" x14ac:dyDescent="0.2">
      <c r="A68" s="260" t="s">
        <v>214</v>
      </c>
      <c r="B68" s="260" t="s">
        <v>774</v>
      </c>
      <c r="C68" s="261">
        <f>'mapa SUJ'!H17</f>
        <v>50</v>
      </c>
      <c r="D68" s="262"/>
      <c r="E68" s="263">
        <f>C68+D68</f>
        <v>50</v>
      </c>
      <c r="F68" s="264">
        <v>24</v>
      </c>
      <c r="G68" s="265">
        <f>VLOOKUP(A68,materias!$A$2:$B$179,2,FALSE)</f>
        <v>10117</v>
      </c>
      <c r="H68" s="266" t="str">
        <f>VLOOKUP(G68,materias!$B$2:$C$179,2,FALSE)</f>
        <v>Síntesis y Representación</v>
      </c>
      <c r="I68" s="267">
        <v>2</v>
      </c>
      <c r="J68" s="176"/>
      <c r="K68" s="174"/>
      <c r="L68" s="176"/>
      <c r="M68" s="176">
        <f>IF(I68&gt;0,VLOOKUP(A68,materias!$A$2:$F$179,6,FALSE)," ")</f>
        <v>4</v>
      </c>
      <c r="N68" s="268"/>
      <c r="O68" s="268"/>
      <c r="P68" s="268"/>
      <c r="Q68" s="268"/>
      <c r="R68" s="268"/>
      <c r="S68" s="268"/>
      <c r="T68" s="260"/>
      <c r="U68" s="176"/>
      <c r="V68" s="176"/>
      <c r="W68" s="176"/>
      <c r="X68" s="176" t="str">
        <f>IF(I68&gt;0,VLOOKUP(A68,materias!A$2:G$179,7,FALSE)," ")</f>
        <v>taller</v>
      </c>
      <c r="Y68" s="173"/>
      <c r="Z68" s="173" t="str">
        <f>IF(I68&gt;0,VLOOKUP(A68,materias!A$2:J$179,10,FALSE)," ")</f>
        <v>DG</v>
      </c>
      <c r="AA68" s="173"/>
      <c r="AB68" s="262"/>
      <c r="AC68" s="268"/>
      <c r="AD68" s="268"/>
      <c r="AE68" s="268"/>
      <c r="AF68" s="176"/>
      <c r="AG68" s="176"/>
    </row>
    <row r="69" spans="1:33" s="44" customFormat="1" hidden="1" x14ac:dyDescent="0.2">
      <c r="A69" s="260"/>
      <c r="B69" s="260"/>
      <c r="C69" s="261"/>
      <c r="D69" s="262"/>
      <c r="E69" s="263"/>
      <c r="F69" s="264"/>
      <c r="G69" s="265"/>
      <c r="H69" s="266"/>
      <c r="I69" s="267"/>
      <c r="J69" s="176"/>
      <c r="K69" s="174"/>
      <c r="L69" s="176"/>
      <c r="M69" s="176"/>
      <c r="N69" s="268"/>
      <c r="O69" s="268"/>
      <c r="P69" s="268"/>
      <c r="Q69" s="268"/>
      <c r="R69" s="268"/>
      <c r="S69" s="268"/>
      <c r="T69" s="260"/>
      <c r="U69" s="176"/>
      <c r="V69" s="176"/>
      <c r="W69" s="176"/>
      <c r="X69" s="176"/>
      <c r="Y69" s="173"/>
      <c r="Z69" s="173"/>
      <c r="AA69" s="173"/>
      <c r="AB69" s="262"/>
      <c r="AC69" s="268"/>
      <c r="AD69" s="268"/>
      <c r="AE69" s="268"/>
      <c r="AF69" s="176"/>
      <c r="AG69" s="176"/>
    </row>
    <row r="70" spans="1:33" s="44" customFormat="1" x14ac:dyDescent="0.2">
      <c r="A70" s="75" t="s">
        <v>433</v>
      </c>
      <c r="B70" s="75" t="str">
        <f>VLOOKUP(A70,materias!$A$2:$E$179,5,FALSE)</f>
        <v>suj</v>
      </c>
      <c r="C70" s="134">
        <v>19</v>
      </c>
      <c r="D70" s="125"/>
      <c r="E70" s="152">
        <f t="shared" ref="E70" si="5">C70+D70</f>
        <v>19</v>
      </c>
      <c r="F70" s="244">
        <v>71</v>
      </c>
      <c r="G70" s="21">
        <v>12102</v>
      </c>
      <c r="H70" s="55" t="str">
        <f>VLOOKUP(G70,materias!$B$2:$C$179,2,FALSE)</f>
        <v>Práctica Profesional en Interacción</v>
      </c>
      <c r="I70" s="74">
        <v>1</v>
      </c>
      <c r="J70" s="44" t="s">
        <v>1412</v>
      </c>
      <c r="K70" s="43">
        <v>12</v>
      </c>
      <c r="M70" s="44">
        <f>IF(I70&gt;0,VLOOKUP(A70,materias!$A$2:$F$179,6,FALSE)," ")</f>
        <v>4</v>
      </c>
      <c r="N70" s="217">
        <v>1</v>
      </c>
      <c r="O70" s="217"/>
      <c r="P70" s="217">
        <v>1</v>
      </c>
      <c r="Q70" s="217"/>
      <c r="R70" s="217"/>
      <c r="S70" s="217"/>
      <c r="T70" s="75" t="s">
        <v>1397</v>
      </c>
      <c r="W70" s="44" t="s">
        <v>1389</v>
      </c>
      <c r="X70" s="44" t="s">
        <v>141</v>
      </c>
      <c r="Y70" s="62"/>
      <c r="Z70" s="62"/>
      <c r="AA70" s="62"/>
    </row>
    <row r="71" spans="1:33" s="44" customFormat="1" x14ac:dyDescent="0.2">
      <c r="A71" s="75" t="s">
        <v>433</v>
      </c>
      <c r="B71" s="75" t="str">
        <f>VLOOKUP(A71,materias!$A$2:$E$179,5,FALSE)</f>
        <v>suj</v>
      </c>
      <c r="C71" s="134">
        <f>'mapa SUJ'!AB9</f>
        <v>0</v>
      </c>
      <c r="D71" s="125"/>
      <c r="E71" s="152">
        <f>C71+D71</f>
        <v>0</v>
      </c>
      <c r="F71" s="244">
        <v>71</v>
      </c>
      <c r="G71" s="21">
        <v>12092</v>
      </c>
      <c r="H71" s="274" t="str">
        <f>VLOOKUP(G71,materias!$B$2:$C$179,2,FALSE)</f>
        <v>Proyecto Integral Interactivo III</v>
      </c>
      <c r="I71" s="74">
        <v>1</v>
      </c>
      <c r="J71" s="44" t="s">
        <v>163</v>
      </c>
      <c r="K71" s="43">
        <v>8</v>
      </c>
      <c r="M71" s="44">
        <f>IF(I71&gt;0,VLOOKUP(A71,materias!$A$2:$F$179,6,FALSE)," ")</f>
        <v>4</v>
      </c>
      <c r="N71" s="217"/>
      <c r="O71" s="217">
        <v>1</v>
      </c>
      <c r="P71" s="217"/>
      <c r="Q71" s="217">
        <v>1</v>
      </c>
      <c r="R71" s="217"/>
      <c r="S71" s="217"/>
      <c r="T71" s="75" t="s">
        <v>1397</v>
      </c>
      <c r="W71" s="44" t="s">
        <v>1413</v>
      </c>
      <c r="X71" s="44" t="s">
        <v>157</v>
      </c>
      <c r="Y71" s="62"/>
      <c r="Z71" s="62"/>
      <c r="AA71" s="62"/>
    </row>
    <row r="72" spans="1:33" s="44" customFormat="1" x14ac:dyDescent="0.2">
      <c r="A72" s="75" t="s">
        <v>433</v>
      </c>
      <c r="B72" s="75" t="str">
        <f>VLOOKUP(A72,materias!$A$2:$E$179,5,FALSE)</f>
        <v>suj</v>
      </c>
      <c r="C72" s="134">
        <f>'mapa SUJ'!AB6</f>
        <v>0</v>
      </c>
      <c r="D72" s="125"/>
      <c r="E72" s="152">
        <f>C72+D72</f>
        <v>0</v>
      </c>
      <c r="F72" s="244">
        <v>71</v>
      </c>
      <c r="G72" s="21">
        <v>12092</v>
      </c>
      <c r="H72" s="274" t="str">
        <f>VLOOKUP(G72,materias!$B$2:$C$179,2,FALSE)</f>
        <v>Proyecto Integral Interactivo III</v>
      </c>
      <c r="I72" s="74">
        <v>1</v>
      </c>
      <c r="J72" s="44" t="s">
        <v>1412</v>
      </c>
      <c r="K72" s="43">
        <v>8</v>
      </c>
      <c r="M72" s="44">
        <f>IF(I72&gt;0,VLOOKUP(A72,materias!$A$2:$F$179,6,FALSE)," ")</f>
        <v>4</v>
      </c>
      <c r="N72" s="217"/>
      <c r="O72" s="217">
        <v>1</v>
      </c>
      <c r="P72" s="217"/>
      <c r="Q72" s="217">
        <v>1</v>
      </c>
      <c r="R72" s="217"/>
      <c r="S72" s="217"/>
      <c r="T72" s="75" t="s">
        <v>1397</v>
      </c>
      <c r="W72" s="44" t="s">
        <v>1407</v>
      </c>
      <c r="X72" s="44" t="s">
        <v>157</v>
      </c>
      <c r="Y72" s="62"/>
      <c r="Z72" s="62"/>
      <c r="AA72" s="62"/>
    </row>
    <row r="73" spans="1:33" s="44" customFormat="1" x14ac:dyDescent="0.2">
      <c r="A73" s="75" t="s">
        <v>433</v>
      </c>
      <c r="B73" s="75" t="str">
        <f>VLOOKUP(A73,materias!$A$2:$E$179,5,FALSE)</f>
        <v>suj</v>
      </c>
      <c r="C73" s="134">
        <f>'mapa SUJ'!AB8</f>
        <v>0</v>
      </c>
      <c r="D73" s="125"/>
      <c r="E73" s="152">
        <f>C73+D73</f>
        <v>0</v>
      </c>
      <c r="F73" s="244">
        <v>71</v>
      </c>
      <c r="G73" s="21">
        <v>12092</v>
      </c>
      <c r="H73" s="274" t="str">
        <f>VLOOKUP(G73,materias!$B$2:$C$179,2,FALSE)</f>
        <v>Proyecto Integral Interactivo III</v>
      </c>
      <c r="I73" s="74">
        <v>1</v>
      </c>
      <c r="J73" s="44" t="s">
        <v>1411</v>
      </c>
      <c r="K73" s="43">
        <v>8</v>
      </c>
      <c r="M73" s="44">
        <f>IF(I73&gt;0,VLOOKUP(A73,materias!$A$2:$F$179,6,FALSE)," ")</f>
        <v>4</v>
      </c>
      <c r="N73" s="217"/>
      <c r="O73" s="217">
        <v>1</v>
      </c>
      <c r="P73" s="217"/>
      <c r="Q73" s="217">
        <v>1</v>
      </c>
      <c r="R73" s="217"/>
      <c r="S73" s="217"/>
      <c r="T73" s="75" t="s">
        <v>1397</v>
      </c>
      <c r="W73" s="44" t="s">
        <v>1408</v>
      </c>
      <c r="X73" s="44" t="s">
        <v>157</v>
      </c>
      <c r="Y73" s="62"/>
      <c r="Z73" s="62"/>
      <c r="AA73" s="62"/>
    </row>
    <row r="74" spans="1:33" s="44" customFormat="1" hidden="1" x14ac:dyDescent="0.2">
      <c r="A74" s="44" t="s">
        <v>532</v>
      </c>
      <c r="B74" s="75" t="str">
        <f>VLOOKUP(A74,materias!$A$2:$E$179,5,FALSE)</f>
        <v>suj</v>
      </c>
      <c r="C74" s="134">
        <f>'mapa SUJ'!AF32</f>
        <v>0</v>
      </c>
      <c r="D74" s="125"/>
      <c r="E74" s="152">
        <f t="shared" ref="E74:E94" si="6">C74+D74</f>
        <v>0</v>
      </c>
      <c r="F74" s="244">
        <v>82</v>
      </c>
      <c r="G74" s="21">
        <f>VLOOKUP(A74,materias!$A$2:$B$179,2,FALSE)</f>
        <v>12360</v>
      </c>
      <c r="H74" s="164" t="str">
        <f>VLOOKUP(G74,materias!$B$2:$C$179,2,FALSE)</f>
        <v>Diseño Interactivo y Ética</v>
      </c>
      <c r="I74" s="74">
        <v>0</v>
      </c>
      <c r="J74" s="44" t="s">
        <v>1412</v>
      </c>
      <c r="K74" s="43"/>
      <c r="M74" s="44" t="str">
        <f>IF(I74&gt;0,VLOOKUP(A74,materias!$A$2:$F$179,6,FALSE)," ")</f>
        <v xml:space="preserve"> </v>
      </c>
      <c r="N74" s="217"/>
      <c r="O74" s="217"/>
      <c r="P74" s="217"/>
      <c r="Q74" s="217"/>
      <c r="R74" s="217"/>
      <c r="S74" s="217"/>
      <c r="T74" s="75"/>
      <c r="X74" s="44" t="str">
        <f>IF(I74&gt;0,VLOOKUP(A74,materias!A$2:G$179,7,FALSE)," ")</f>
        <v xml:space="preserve"> </v>
      </c>
      <c r="Y74" s="62"/>
      <c r="Z74" s="62"/>
      <c r="AA74" s="62"/>
      <c r="AB74" s="53"/>
      <c r="AC74" s="217"/>
      <c r="AD74" s="217"/>
      <c r="AE74" s="217"/>
      <c r="AF74" s="255"/>
      <c r="AG74" s="62"/>
    </row>
    <row r="75" spans="1:33" s="44" customFormat="1" ht="12.75" hidden="1" x14ac:dyDescent="0.2">
      <c r="A75" s="256" t="s">
        <v>448</v>
      </c>
      <c r="B75" s="75" t="str">
        <f>VLOOKUP(A75,materias!$A$2:$E$179,5,FALSE)</f>
        <v>suj</v>
      </c>
      <c r="C75" s="257">
        <f>'mapa SUJ'!AJ8</f>
        <v>0</v>
      </c>
      <c r="D75" s="125"/>
      <c r="E75" s="152">
        <f t="shared" si="6"/>
        <v>0</v>
      </c>
      <c r="F75" s="244" t="str">
        <f>VLOOKUP(A75,materias!A$2:H$179,8,FALSE)</f>
        <v>op</v>
      </c>
      <c r="G75" s="21">
        <f>VLOOKUP(A75,materias!$A$2:$B$179,2,FALSE)</f>
        <v>12106</v>
      </c>
      <c r="H75" s="273" t="str">
        <f>VLOOKUP(G75,materias!$B$2:$C$179,2,FALSE)</f>
        <v>Diseño de Efectos Especiales</v>
      </c>
      <c r="I75" s="74">
        <v>3</v>
      </c>
      <c r="J75" s="44" t="s">
        <v>1412</v>
      </c>
      <c r="K75" s="43"/>
      <c r="M75" s="44">
        <f>IF(I75&gt;0,VLOOKUP(A75,materias!$A$2:$F$179,6,FALSE)," ")</f>
        <v>4</v>
      </c>
      <c r="N75" s="217">
        <v>1</v>
      </c>
      <c r="O75" s="217"/>
      <c r="P75" s="217">
        <v>1</v>
      </c>
      <c r="Q75" s="217"/>
      <c r="R75" s="217"/>
      <c r="S75" s="217"/>
      <c r="T75" s="75" t="s">
        <v>1400</v>
      </c>
      <c r="W75" s="44" t="s">
        <v>1387</v>
      </c>
      <c r="X75" s="44" t="str">
        <f>IF(I75&gt;0,VLOOKUP(A75,materias!A$2:G$179,7,FALSE)," ")</f>
        <v>cómputo</v>
      </c>
      <c r="Y75" s="62"/>
      <c r="Z75" s="62"/>
      <c r="AA75" s="62"/>
      <c r="AB75" s="53"/>
      <c r="AC75" s="217"/>
      <c r="AD75" s="217"/>
      <c r="AE75" s="217"/>
      <c r="AF75" s="255"/>
      <c r="AG75" s="75" t="s">
        <v>862</v>
      </c>
    </row>
    <row r="76" spans="1:33" s="44" customFormat="1" ht="12.75" hidden="1" x14ac:dyDescent="0.2">
      <c r="A76" s="256" t="s">
        <v>328</v>
      </c>
      <c r="B76" s="75" t="str">
        <f>VLOOKUP(A76,materias!$A$2:$E$179,5,FALSE)</f>
        <v>suj</v>
      </c>
      <c r="C76" s="257">
        <f>'mapa SUJ'!AJ20</f>
        <v>0</v>
      </c>
      <c r="D76" s="125"/>
      <c r="E76" s="152">
        <f t="shared" si="6"/>
        <v>0</v>
      </c>
      <c r="F76" s="244" t="str">
        <f>VLOOKUP(A76,materias!A$2:H$179,8,FALSE)</f>
        <v>op</v>
      </c>
      <c r="G76" s="21">
        <f>VLOOKUP(A76,materias!$A$2:$B$179,2,FALSE)</f>
        <v>12104</v>
      </c>
      <c r="H76" s="273" t="str">
        <f>VLOOKUP(G76,materias!$B$2:$C$179,2,FALSE)</f>
        <v>Diseño de Animación Tridimensional</v>
      </c>
      <c r="I76" s="74">
        <v>3</v>
      </c>
      <c r="J76" s="44" t="s">
        <v>1412</v>
      </c>
      <c r="K76" s="43"/>
      <c r="M76" s="44">
        <f>IF(I76&gt;0,VLOOKUP(A76,materias!$A$2:$F$179,6,FALSE)," ")</f>
        <v>4</v>
      </c>
      <c r="O76" s="217">
        <v>1</v>
      </c>
      <c r="Q76" s="217">
        <v>1</v>
      </c>
      <c r="R76" s="217"/>
      <c r="S76" s="217"/>
      <c r="T76" s="75" t="s">
        <v>1402</v>
      </c>
      <c r="W76" s="44" t="s">
        <v>1409</v>
      </c>
      <c r="X76" s="44" t="str">
        <f>IF(I76&gt;0,VLOOKUP(A76,materias!A$2:G$179,7,FALSE)," ")</f>
        <v>cómputo</v>
      </c>
      <c r="Y76" s="62"/>
      <c r="Z76" s="62"/>
      <c r="AA76" s="62"/>
      <c r="AB76" s="53"/>
      <c r="AC76" s="217"/>
      <c r="AD76" s="217"/>
      <c r="AE76" s="217"/>
      <c r="AF76" s="217"/>
      <c r="AG76" s="75" t="s">
        <v>864</v>
      </c>
    </row>
    <row r="77" spans="1:33" s="44" customFormat="1" ht="12.75" x14ac:dyDescent="0.2">
      <c r="A77" s="256" t="s">
        <v>453</v>
      </c>
      <c r="B77" s="75" t="str">
        <f>VLOOKUP(A77,materias!$A$2:$E$179,5,FALSE)</f>
        <v>suj</v>
      </c>
      <c r="C77" s="257">
        <f>'mapa SUJ'!AN8</f>
        <v>0</v>
      </c>
      <c r="D77" s="125"/>
      <c r="E77" s="152">
        <f t="shared" si="6"/>
        <v>0</v>
      </c>
      <c r="F77" s="244" t="str">
        <f>VLOOKUP(A77,materias!A$2:H$179,8,FALSE)</f>
        <v>op</v>
      </c>
      <c r="G77" s="21">
        <f>VLOOKUP(A77,materias!$A$2:$B$179,2,FALSE)</f>
        <v>12109</v>
      </c>
      <c r="H77" s="273" t="str">
        <f>VLOOKUP(G77,materias!$B$2:$C$179,2,FALSE)</f>
        <v>Diseño y Producción de Animación</v>
      </c>
      <c r="I77" s="74">
        <v>1</v>
      </c>
      <c r="J77" s="44" t="s">
        <v>1412</v>
      </c>
      <c r="K77" s="43"/>
      <c r="M77" s="44">
        <f>IF(I77&gt;0,VLOOKUP(A77,materias!$A$2:$F$179,6,FALSE)," ")</f>
        <v>4</v>
      </c>
      <c r="N77" s="217"/>
      <c r="O77" s="217">
        <v>1</v>
      </c>
      <c r="P77" s="217"/>
      <c r="Q77" s="217">
        <v>1</v>
      </c>
      <c r="R77" s="217"/>
      <c r="S77" s="217"/>
      <c r="T77" s="75" t="s">
        <v>1397</v>
      </c>
      <c r="X77" s="44" t="str">
        <f>IF(I77&gt;0,VLOOKUP(A77,materias!A$2:G$179,7,FALSE)," ")</f>
        <v>cómputo</v>
      </c>
      <c r="Y77" s="62"/>
      <c r="Z77" s="62"/>
      <c r="AA77" s="62"/>
      <c r="AB77" s="53"/>
      <c r="AC77" s="255"/>
      <c r="AD77" s="255"/>
      <c r="AE77" s="255"/>
      <c r="AF77" s="255"/>
      <c r="AG77" s="258"/>
    </row>
    <row r="78" spans="1:33" s="44" customFormat="1" ht="12.75" x14ac:dyDescent="0.2">
      <c r="A78" s="256" t="s">
        <v>456</v>
      </c>
      <c r="B78" s="75" t="str">
        <f>VLOOKUP(A78,materias!$A$2:$E$179,5,FALSE)</f>
        <v>suj</v>
      </c>
      <c r="C78" s="257">
        <f>'mapa SUJ'!AJ17</f>
        <v>0</v>
      </c>
      <c r="D78" s="125"/>
      <c r="E78" s="152">
        <f t="shared" si="6"/>
        <v>0</v>
      </c>
      <c r="F78" s="244" t="str">
        <f>VLOOKUP(A78,materias!A$2:H$179,8,FALSE)</f>
        <v>op</v>
      </c>
      <c r="G78" s="21">
        <f>VLOOKUP(A78,materias!$A$2:$B$179,2,FALSE)</f>
        <v>12103</v>
      </c>
      <c r="H78" s="273" t="str">
        <f>VLOOKUP(G78,materias!$B$2:$C$179,2,FALSE)</f>
        <v>Producción de Proyectos Digitales</v>
      </c>
      <c r="I78" s="74">
        <v>1</v>
      </c>
      <c r="J78" s="44" t="s">
        <v>1412</v>
      </c>
      <c r="K78" s="43"/>
      <c r="M78" s="44">
        <f>IF(I78&gt;0,VLOOKUP(A78,materias!$A$2:$F$179,6,FALSE)," ")</f>
        <v>4</v>
      </c>
      <c r="N78" s="217">
        <v>1</v>
      </c>
      <c r="O78" s="217"/>
      <c r="P78" s="217">
        <v>1</v>
      </c>
      <c r="Q78" s="217"/>
      <c r="R78" s="217"/>
      <c r="S78" s="217"/>
      <c r="T78" s="75" t="s">
        <v>1402</v>
      </c>
      <c r="W78" s="44" t="s">
        <v>1404</v>
      </c>
      <c r="X78" s="44" t="str">
        <f>IF(I78&gt;0,VLOOKUP(A78,materias!A$2:G$179,7,FALSE)," ")</f>
        <v>cómputo</v>
      </c>
      <c r="Y78" s="62"/>
      <c r="Z78" s="62"/>
      <c r="AA78" s="62"/>
      <c r="AB78" s="125"/>
      <c r="AC78" s="217"/>
      <c r="AD78" s="217"/>
      <c r="AE78" s="217"/>
      <c r="AF78" s="53"/>
      <c r="AG78" s="75" t="s">
        <v>862</v>
      </c>
    </row>
    <row r="79" spans="1:33" s="44" customFormat="1" ht="12.75" x14ac:dyDescent="0.2">
      <c r="A79" s="256" t="s">
        <v>732</v>
      </c>
      <c r="B79" s="75" t="str">
        <f>VLOOKUP(A79,materias!$A$2:$E$179,5,FALSE)</f>
        <v>suj</v>
      </c>
      <c r="C79" s="257">
        <f>'mapa SUJ'!AN17</f>
        <v>0</v>
      </c>
      <c r="D79" s="125"/>
      <c r="E79" s="152">
        <f t="shared" si="6"/>
        <v>0</v>
      </c>
      <c r="F79" s="244" t="str">
        <f>VLOOKUP(A79,materias!A$2:H$179,8,FALSE)</f>
        <v>op</v>
      </c>
      <c r="G79" s="21">
        <f>VLOOKUP(A79,materias!$A$2:$B$179,2,FALSE)</f>
        <v>12105</v>
      </c>
      <c r="H79" s="273" t="str">
        <f>VLOOKUP(G79,materias!$B$2:$C$179,2,FALSE)</f>
        <v>Diseño de Aplicaciones Móviles</v>
      </c>
      <c r="I79" s="74">
        <v>1</v>
      </c>
      <c r="J79" s="44" t="s">
        <v>1412</v>
      </c>
      <c r="K79" s="43"/>
      <c r="M79" s="44">
        <f>IF(I79&gt;0,VLOOKUP(A79,materias!$A$2:$F$179,6,FALSE)," ")</f>
        <v>4</v>
      </c>
      <c r="N79" s="217">
        <v>1</v>
      </c>
      <c r="O79" s="217"/>
      <c r="P79" s="217">
        <v>1</v>
      </c>
      <c r="Q79" s="217"/>
      <c r="R79" s="217"/>
      <c r="S79" s="217"/>
      <c r="T79" s="75" t="s">
        <v>1397</v>
      </c>
      <c r="X79" s="44" t="str">
        <f>IF(I79&gt;0,VLOOKUP(A79,materias!A$2:G$179,7,FALSE)," ")</f>
        <v>cómputo</v>
      </c>
      <c r="Y79" s="62"/>
      <c r="Z79" s="62"/>
      <c r="AA79" s="62"/>
      <c r="AB79" s="125"/>
      <c r="AC79" s="217"/>
      <c r="AD79" s="217"/>
      <c r="AE79" s="217"/>
      <c r="AF79" s="53"/>
      <c r="AG79" s="53"/>
    </row>
    <row r="80" spans="1:33" s="44" customFormat="1" ht="12.75" x14ac:dyDescent="0.2">
      <c r="A80" s="256" t="s">
        <v>461</v>
      </c>
      <c r="B80" s="75" t="str">
        <f>VLOOKUP(A80,materias!$A$2:$E$179,5,FALSE)</f>
        <v>suj</v>
      </c>
      <c r="C80" s="257">
        <f>'mapa SUJ'!AJ14</f>
        <v>0</v>
      </c>
      <c r="D80" s="125"/>
      <c r="E80" s="152">
        <f t="shared" si="6"/>
        <v>0</v>
      </c>
      <c r="F80" s="244" t="str">
        <f>VLOOKUP(A80,materias!A$2:H$179,8,FALSE)</f>
        <v>op</v>
      </c>
      <c r="G80" s="21">
        <f>VLOOKUP(A80,materias!$A$2:$B$179,2,FALSE)</f>
        <v>12108</v>
      </c>
      <c r="H80" s="273" t="str">
        <f>VLOOKUP(G80,materias!$B$2:$C$179,2,FALSE)</f>
        <v>Diseño para Internet y Bases de Datos</v>
      </c>
      <c r="I80" s="74">
        <v>1</v>
      </c>
      <c r="J80" s="44" t="s">
        <v>1412</v>
      </c>
      <c r="K80" s="43"/>
      <c r="M80" s="44">
        <f>IF(I80&gt;0,VLOOKUP(A80,materias!$A$2:$F$179,6,FALSE)," ")</f>
        <v>4</v>
      </c>
      <c r="N80" s="217">
        <v>1</v>
      </c>
      <c r="O80" s="217"/>
      <c r="P80" s="217">
        <v>1</v>
      </c>
      <c r="Q80" s="217"/>
      <c r="R80" s="217"/>
      <c r="S80" s="217"/>
      <c r="T80" s="75" t="s">
        <v>1399</v>
      </c>
      <c r="X80" s="44" t="str">
        <f>IF(I80&gt;0,VLOOKUP(A80,materias!A$2:G$179,7,FALSE)," ")</f>
        <v>cómputo</v>
      </c>
      <c r="Y80" s="62"/>
      <c r="Z80" s="62"/>
      <c r="AA80" s="62"/>
      <c r="AB80" s="125"/>
      <c r="AC80" s="217"/>
      <c r="AD80" s="217"/>
      <c r="AE80" s="217"/>
      <c r="AF80" s="53"/>
      <c r="AG80" s="44" t="s">
        <v>858</v>
      </c>
    </row>
    <row r="81" spans="1:33" s="44" customFormat="1" ht="12.75" hidden="1" x14ac:dyDescent="0.2">
      <c r="A81" s="256" t="s">
        <v>464</v>
      </c>
      <c r="B81" s="75" t="str">
        <f>VLOOKUP(A81,materias!$A$2:$E$179,5,FALSE)</f>
        <v>suj</v>
      </c>
      <c r="C81" s="257">
        <f>'mapa SUJ'!AN20</f>
        <v>0</v>
      </c>
      <c r="D81" s="125"/>
      <c r="E81" s="152">
        <f t="shared" si="6"/>
        <v>0</v>
      </c>
      <c r="F81" s="244" t="str">
        <f>VLOOKUP(A81,materias!A$2:H$179,8,FALSE)</f>
        <v>op</v>
      </c>
      <c r="G81" s="21">
        <f>VLOOKUP(A81,materias!$A$2:$B$179,2,FALSE)</f>
        <v>12107</v>
      </c>
      <c r="H81" s="273" t="str">
        <f>VLOOKUP(G81,materias!$B$2:$C$179,2,FALSE)</f>
        <v>Diseño de Video Juegos</v>
      </c>
      <c r="I81" s="74">
        <v>0</v>
      </c>
      <c r="K81" s="43"/>
      <c r="M81" s="44" t="str">
        <f>IF(I81&gt;0,VLOOKUP(A81,materias!$A$2:$F$179,6,FALSE)," ")</f>
        <v xml:space="preserve"> </v>
      </c>
      <c r="N81" s="217"/>
      <c r="O81" s="217"/>
      <c r="P81" s="217"/>
      <c r="Q81" s="217"/>
      <c r="R81" s="217"/>
      <c r="S81" s="217"/>
      <c r="T81" s="75"/>
      <c r="X81" s="44" t="str">
        <f>IF(I81&gt;0,VLOOKUP(A81,materias!A$2:G$179,7,FALSE)," ")</f>
        <v xml:space="preserve"> </v>
      </c>
      <c r="Y81" s="62"/>
      <c r="Z81" s="62"/>
      <c r="AA81" s="62"/>
      <c r="AB81" s="53"/>
      <c r="AC81" s="53"/>
      <c r="AD81" s="53"/>
      <c r="AE81" s="53"/>
      <c r="AF81" s="53"/>
      <c r="AG81" s="53"/>
    </row>
    <row r="82" spans="1:33" s="44" customFormat="1" ht="12.75" hidden="1" x14ac:dyDescent="0.2">
      <c r="A82" s="256" t="s">
        <v>542</v>
      </c>
      <c r="B82" s="75" t="str">
        <f>VLOOKUP(A82,materias!$A$2:$E$179,5,FALSE)</f>
        <v>suj</v>
      </c>
      <c r="C82" s="257">
        <f>'mapa SUJ'!AN14</f>
        <v>0</v>
      </c>
      <c r="D82" s="125"/>
      <c r="E82" s="152">
        <f t="shared" si="6"/>
        <v>0</v>
      </c>
      <c r="F82" s="244" t="str">
        <f>VLOOKUP(A82,materias!A$2:H$179,8,FALSE)</f>
        <v>op</v>
      </c>
      <c r="G82" s="21">
        <f>VLOOKUP(A82,materias!$A$2:$B$179,2,FALSE)</f>
        <v>12111</v>
      </c>
      <c r="H82" s="273" t="str">
        <f>VLOOKUP(G82,materias!$B$2:$C$179,2,FALSE)</f>
        <v>Temas Selectos de Diseño de Interacción</v>
      </c>
      <c r="I82" s="74">
        <v>3</v>
      </c>
      <c r="J82" s="44" t="s">
        <v>1412</v>
      </c>
      <c r="K82" s="43"/>
      <c r="L82" s="44" t="s">
        <v>1410</v>
      </c>
      <c r="M82" s="44">
        <f>IF(I82&gt;0,VLOOKUP(A82,materias!$A$2:$F$179,6,FALSE)," ")</f>
        <v>4</v>
      </c>
      <c r="N82" s="217"/>
      <c r="O82" s="217"/>
      <c r="P82" s="217"/>
      <c r="Q82" s="217"/>
      <c r="R82" s="217"/>
      <c r="S82" s="217"/>
      <c r="T82" s="75"/>
      <c r="X82" s="44" t="str">
        <f>IF(I82&gt;0,VLOOKUP(A82,materias!A$2:G$179,7,FALSE)," ")</f>
        <v>cómputo</v>
      </c>
      <c r="Y82" s="62"/>
      <c r="Z82" s="62"/>
      <c r="AB82" s="53"/>
      <c r="AC82" s="53"/>
      <c r="AD82" s="53"/>
      <c r="AE82" s="53"/>
      <c r="AF82" s="53"/>
      <c r="AG82" s="75" t="s">
        <v>862</v>
      </c>
    </row>
    <row r="83" spans="1:33" s="44" customFormat="1" ht="12.75" hidden="1" x14ac:dyDescent="0.2">
      <c r="A83" s="256" t="s">
        <v>469</v>
      </c>
      <c r="B83" s="75" t="str">
        <f>VLOOKUP(A83,materias!$A$2:$E$179,5,FALSE)</f>
        <v>suj</v>
      </c>
      <c r="C83" s="257">
        <f>'mapa SUJ'!AN11</f>
        <v>0</v>
      </c>
      <c r="D83" s="125"/>
      <c r="E83" s="152">
        <f t="shared" si="6"/>
        <v>0</v>
      </c>
      <c r="F83" s="244" t="str">
        <f>VLOOKUP(A83,materias!A$2:H$179,8,FALSE)</f>
        <v>op</v>
      </c>
      <c r="G83" s="21">
        <f>VLOOKUP(A83,materias!$A$2:$B$179,2,FALSE)</f>
        <v>12110</v>
      </c>
      <c r="H83" s="273" t="str">
        <f>VLOOKUP(G83,materias!$B$2:$C$179,2,FALSE)</f>
        <v>Temas Selectos de Animación</v>
      </c>
      <c r="I83" s="74">
        <v>3</v>
      </c>
      <c r="J83" s="44" t="s">
        <v>1412</v>
      </c>
      <c r="K83" s="43"/>
      <c r="M83" s="44">
        <f>IF(I83&gt;0,VLOOKUP(A83,materias!$A$2:$F$179,6,FALSE)," ")</f>
        <v>4</v>
      </c>
      <c r="N83" s="217">
        <v>1</v>
      </c>
      <c r="O83" s="217"/>
      <c r="P83" s="217">
        <v>1</v>
      </c>
      <c r="Q83" s="217"/>
      <c r="R83" s="217"/>
      <c r="S83" s="217"/>
      <c r="T83" s="75" t="s">
        <v>1397</v>
      </c>
      <c r="W83" s="44" t="s">
        <v>1393</v>
      </c>
      <c r="X83" s="44" t="str">
        <f>IF(I83&gt;0,VLOOKUP(A83,materias!A$2:G$179,7,FALSE)," ")</f>
        <v>cómputo</v>
      </c>
      <c r="Y83" s="62"/>
      <c r="Z83" s="62"/>
      <c r="AA83" s="62"/>
      <c r="AB83" s="53"/>
      <c r="AC83" s="53"/>
      <c r="AD83" s="53"/>
      <c r="AE83" s="53"/>
      <c r="AF83" s="53"/>
      <c r="AG83" s="53"/>
    </row>
    <row r="84" spans="1:33" s="44" customFormat="1" ht="12.75" hidden="1" x14ac:dyDescent="0.2">
      <c r="A84" s="256" t="s">
        <v>472</v>
      </c>
      <c r="B84" s="75" t="str">
        <f>VLOOKUP(A84,materias!$A$2:$E$179,5,FALSE)</f>
        <v>suj</v>
      </c>
      <c r="C84" s="257">
        <f>'mapa SUJ'!AJ11</f>
        <v>0</v>
      </c>
      <c r="D84" s="125"/>
      <c r="E84" s="152">
        <f t="shared" si="6"/>
        <v>0</v>
      </c>
      <c r="F84" s="244" t="str">
        <f>VLOOKUP(A84,materias!A$2:H$179,8,FALSE)</f>
        <v>op</v>
      </c>
      <c r="G84" s="21">
        <f>VLOOKUP(A84,materias!$A$2:$B$179,2,FALSE)</f>
        <v>11864</v>
      </c>
      <c r="H84" s="273" t="str">
        <f>VLOOKUP(G84,materias!$B$2:$C$179,2,FALSE)</f>
        <v>Ergonomía</v>
      </c>
      <c r="I84" s="74">
        <v>0</v>
      </c>
      <c r="K84" s="43"/>
      <c r="M84" s="44" t="str">
        <f>IF(I84&gt;0,VLOOKUP(A84,materias!$A$2:$F$179,6,FALSE)," ")</f>
        <v xml:space="preserve"> </v>
      </c>
      <c r="N84" s="217"/>
      <c r="O84" s="217"/>
      <c r="P84" s="217"/>
      <c r="Q84" s="217"/>
      <c r="R84" s="217"/>
      <c r="S84" s="217"/>
      <c r="T84" s="75"/>
      <c r="X84" s="44" t="str">
        <f>IF(I84&gt;0,VLOOKUP(A84,materias!A$2:G$179,7,FALSE)," ")</f>
        <v xml:space="preserve"> </v>
      </c>
      <c r="Y84" s="62"/>
      <c r="Z84" s="62"/>
      <c r="AA84" s="62"/>
      <c r="AB84" s="53"/>
      <c r="AC84" s="53"/>
      <c r="AD84" s="53"/>
      <c r="AE84" s="53"/>
      <c r="AF84" s="53"/>
      <c r="AG84" s="53"/>
    </row>
    <row r="85" spans="1:33" s="44" customFormat="1" ht="12.75" hidden="1" x14ac:dyDescent="0.2">
      <c r="A85" s="256" t="s">
        <v>475</v>
      </c>
      <c r="B85" s="75" t="str">
        <f>VLOOKUP(A85,materias!$A$2:$E$179,5,FALSE)</f>
        <v>suj</v>
      </c>
      <c r="C85" s="257">
        <f>'mapa SUJ'!AJ23</f>
        <v>0</v>
      </c>
      <c r="D85" s="125"/>
      <c r="E85" s="152">
        <f t="shared" si="6"/>
        <v>0</v>
      </c>
      <c r="F85" s="244" t="str">
        <f>VLOOKUP(A85,materias!A$2:H$179,8,FALSE)</f>
        <v>op</v>
      </c>
      <c r="G85" s="21">
        <f>VLOOKUP(A85,materias!$A$2:$B$179,2,FALSE)</f>
        <v>12145</v>
      </c>
      <c r="H85" s="273" t="str">
        <f>VLOOKUP(G85,materias!$B$2:$C$179,2,FALSE)</f>
        <v>Diseño y Estudio Fotográfico</v>
      </c>
      <c r="I85" s="74">
        <v>0</v>
      </c>
      <c r="K85" s="43"/>
      <c r="M85" s="44" t="str">
        <f>IF(I85&gt;0,VLOOKUP(A85,materias!$A$2:$F$179,6,FALSE)," ")</f>
        <v xml:space="preserve"> </v>
      </c>
      <c r="N85" s="217"/>
      <c r="O85" s="217"/>
      <c r="P85" s="217"/>
      <c r="Q85" s="217"/>
      <c r="R85" s="217"/>
      <c r="S85" s="217"/>
      <c r="T85" s="75"/>
      <c r="X85" s="44" t="str">
        <f>IF(I85&gt;0,VLOOKUP(A85,materias!A$2:G$179,7,FALSE)," ")</f>
        <v xml:space="preserve"> </v>
      </c>
      <c r="Y85" s="62"/>
      <c r="Z85" s="62"/>
      <c r="AA85" s="62"/>
      <c r="AB85" s="53"/>
      <c r="AC85" s="53"/>
      <c r="AD85" s="53"/>
      <c r="AE85" s="53"/>
      <c r="AF85" s="53"/>
      <c r="AG85" s="53"/>
    </row>
    <row r="86" spans="1:33" s="217" customFormat="1" ht="12.75" hidden="1" x14ac:dyDescent="0.2">
      <c r="A86" s="256" t="s">
        <v>478</v>
      </c>
      <c r="B86" s="75" t="str">
        <f>VLOOKUP(A86,materias!$A$2:$E$179,5,FALSE)</f>
        <v>suj</v>
      </c>
      <c r="C86" s="257">
        <f>'mapa SUJ'!AJ29</f>
        <v>0</v>
      </c>
      <c r="D86" s="125"/>
      <c r="E86" s="152">
        <f t="shared" si="6"/>
        <v>0</v>
      </c>
      <c r="F86" s="244" t="str">
        <f>VLOOKUP(A86,materias!A$2:H$179,8,FALSE)</f>
        <v>op</v>
      </c>
      <c r="G86" s="21">
        <f>VLOOKUP(A86,materias!$A$2:$B$179,2,FALSE)</f>
        <v>12276</v>
      </c>
      <c r="H86" s="273" t="str">
        <f>VLOOKUP(G86,materias!$B$2:$C$179,2,FALSE)</f>
        <v>Administración de Comunicades Virtuales</v>
      </c>
      <c r="I86" s="74">
        <v>0</v>
      </c>
      <c r="J86" s="44"/>
      <c r="K86" s="43"/>
      <c r="L86" s="44"/>
      <c r="M86" s="44" t="str">
        <f>IF(I86&gt;0,VLOOKUP(A86,materias!$A$2:$F$179,6,FALSE)," ")</f>
        <v xml:space="preserve"> </v>
      </c>
      <c r="T86" s="75"/>
      <c r="U86" s="44"/>
      <c r="V86" s="44"/>
      <c r="W86" s="44"/>
      <c r="X86" s="44" t="str">
        <f>IF(I86&gt;0,VLOOKUP(A86,materias!A$2:G$179,7,FALSE)," ")</f>
        <v xml:space="preserve"> </v>
      </c>
      <c r="Y86" s="62"/>
      <c r="Z86" s="62"/>
      <c r="AA86" s="62"/>
      <c r="AB86" s="44"/>
      <c r="AC86" s="44"/>
      <c r="AD86" s="44"/>
      <c r="AE86" s="44"/>
      <c r="AF86" s="44"/>
      <c r="AG86" s="44"/>
    </row>
    <row r="87" spans="1:33" s="217" customFormat="1" hidden="1" x14ac:dyDescent="0.2">
      <c r="A87" s="75" t="s">
        <v>550</v>
      </c>
      <c r="B87" s="75" t="str">
        <f>VLOOKUP(A87,materias!$A$2:$E$179,5,FALSE)</f>
        <v>nec</v>
      </c>
      <c r="C87" s="134">
        <f>'mapa NEC'!D5</f>
        <v>0</v>
      </c>
      <c r="D87" s="125"/>
      <c r="E87" s="152">
        <f t="shared" si="6"/>
        <v>0</v>
      </c>
      <c r="F87" s="244">
        <v>11</v>
      </c>
      <c r="G87" s="21">
        <f>VLOOKUP(A87,materias!$A$2:$B$179,2,FALSE)</f>
        <v>10105</v>
      </c>
      <c r="H87" s="226" t="str">
        <f>VLOOKUP(G87,materias!$B$2:$C$179,2,FALSE)</f>
        <v>Teoría e Historia del Diseño I</v>
      </c>
      <c r="I87" s="74">
        <v>0</v>
      </c>
      <c r="J87" s="44"/>
      <c r="K87" s="43"/>
      <c r="L87" s="44"/>
      <c r="M87" s="44"/>
      <c r="T87" s="75"/>
      <c r="U87" s="44"/>
      <c r="V87" s="44"/>
      <c r="W87" s="44"/>
      <c r="X87" s="44"/>
      <c r="Y87" s="62"/>
      <c r="Z87" s="62"/>
      <c r="AA87" s="62"/>
      <c r="AB87" s="44"/>
      <c r="AC87" s="44"/>
      <c r="AD87" s="44"/>
      <c r="AE87" s="44"/>
      <c r="AF87" s="44"/>
      <c r="AG87" s="44"/>
    </row>
    <row r="88" spans="1:33" s="217" customFormat="1" hidden="1" x14ac:dyDescent="0.2">
      <c r="A88" s="75" t="s">
        <v>551</v>
      </c>
      <c r="B88" s="75" t="str">
        <f>VLOOKUP(A88,materias!$A$2:$E$179,5,FALSE)</f>
        <v>nec</v>
      </c>
      <c r="C88" s="134">
        <f>'mapa NEC'!D8</f>
        <v>0</v>
      </c>
      <c r="D88" s="125"/>
      <c r="E88" s="152">
        <f t="shared" si="6"/>
        <v>0</v>
      </c>
      <c r="F88" s="244">
        <v>12</v>
      </c>
      <c r="G88" s="21">
        <f>VLOOKUP(A88,materias!$A$2:$B$179,2,FALSE)</f>
        <v>10106</v>
      </c>
      <c r="H88" s="226" t="str">
        <f>VLOOKUP(G88,materias!$B$2:$C$179,2,FALSE)</f>
        <v>Taller de Expresión I</v>
      </c>
      <c r="I88" s="74">
        <v>0</v>
      </c>
      <c r="J88" s="44"/>
      <c r="K88" s="43"/>
      <c r="L88" s="44"/>
      <c r="M88" s="44"/>
      <c r="T88" s="75"/>
      <c r="U88" s="44"/>
      <c r="V88" s="44"/>
      <c r="W88" s="44"/>
      <c r="X88" s="44"/>
      <c r="Y88" s="62"/>
      <c r="Z88" s="62"/>
      <c r="AA88" s="62"/>
      <c r="AB88" s="44"/>
      <c r="AC88" s="44"/>
      <c r="AD88" s="44"/>
      <c r="AE88" s="44"/>
      <c r="AF88" s="44"/>
      <c r="AG88" s="44"/>
    </row>
    <row r="89" spans="1:33" s="217" customFormat="1" hidden="1" x14ac:dyDescent="0.2">
      <c r="A89" s="75" t="s">
        <v>552</v>
      </c>
      <c r="B89" s="75" t="str">
        <f>VLOOKUP(A89,materias!$A$2:$E$179,5,FALSE)</f>
        <v>nec</v>
      </c>
      <c r="C89" s="134">
        <f>'mapa NEC'!D11</f>
        <v>0</v>
      </c>
      <c r="D89" s="125"/>
      <c r="E89" s="152">
        <f t="shared" si="6"/>
        <v>0</v>
      </c>
      <c r="F89" s="244">
        <v>13</v>
      </c>
      <c r="G89" s="21">
        <f>VLOOKUP(A89,materias!$A$2:$B$179,2,FALSE)</f>
        <v>10107</v>
      </c>
      <c r="H89" s="164" t="str">
        <f>VLOOKUP(G89,materias!$B$2:$C$179,2,FALSE)</f>
        <v>Pensamiento Abstracto</v>
      </c>
      <c r="I89" s="74">
        <v>0</v>
      </c>
      <c r="J89" s="44"/>
      <c r="K89" s="43"/>
      <c r="L89" s="44"/>
      <c r="M89" s="44"/>
      <c r="T89" s="75"/>
      <c r="U89" s="44"/>
      <c r="V89" s="44"/>
      <c r="W89" s="44"/>
      <c r="X89" s="44"/>
      <c r="Y89" s="62"/>
      <c r="Z89" s="62"/>
      <c r="AA89" s="62"/>
      <c r="AB89" s="44"/>
      <c r="AC89" s="44"/>
      <c r="AD89" s="44"/>
      <c r="AE89" s="44"/>
      <c r="AF89" s="44"/>
      <c r="AG89" s="44"/>
    </row>
    <row r="90" spans="1:33" s="217" customFormat="1" hidden="1" x14ac:dyDescent="0.2">
      <c r="A90" s="75" t="s">
        <v>553</v>
      </c>
      <c r="B90" s="75" t="str">
        <f>VLOOKUP(A90,materias!$A$2:$E$179,5,FALSE)</f>
        <v>nec</v>
      </c>
      <c r="C90" s="134">
        <f>'mapa NEC'!D14</f>
        <v>0</v>
      </c>
      <c r="D90" s="125"/>
      <c r="E90" s="152">
        <f t="shared" si="6"/>
        <v>0</v>
      </c>
      <c r="F90" s="244">
        <v>14</v>
      </c>
      <c r="G90" s="21">
        <f>VLOOKUP(A90,materias!$A$2:$B$179,2,FALSE)</f>
        <v>10108</v>
      </c>
      <c r="H90" s="164" t="str">
        <f>VLOOKUP(G90,materias!$B$2:$C$179,2,FALSE)</f>
        <v>Creática</v>
      </c>
      <c r="I90" s="74">
        <v>0</v>
      </c>
      <c r="J90" s="44"/>
      <c r="K90" s="43"/>
      <c r="L90" s="44"/>
      <c r="M90" s="44"/>
      <c r="T90" s="75"/>
      <c r="U90" s="44"/>
      <c r="V90" s="44"/>
      <c r="W90" s="44"/>
      <c r="X90" s="44"/>
      <c r="Y90" s="62"/>
      <c r="Z90" s="62" t="str">
        <f>IF(I90&gt;0,VLOOKUP(A90,materias!A$2:J$179,10,FALSE)," ")</f>
        <v xml:space="preserve"> </v>
      </c>
      <c r="AA90" s="62"/>
      <c r="AB90" s="44"/>
      <c r="AC90" s="44"/>
      <c r="AD90" s="44"/>
      <c r="AE90" s="44"/>
      <c r="AF90" s="44"/>
      <c r="AG90" s="44"/>
    </row>
    <row r="91" spans="1:33" s="217" customFormat="1" hidden="1" x14ac:dyDescent="0.2">
      <c r="A91" s="44" t="s">
        <v>556</v>
      </c>
      <c r="B91" s="75" t="str">
        <f>VLOOKUP(A91,materias!$A$2:$E$179,5,FALSE)</f>
        <v>nec</v>
      </c>
      <c r="C91" s="134">
        <f>'mapa NEC'!D17</f>
        <v>0</v>
      </c>
      <c r="D91" s="125"/>
      <c r="E91" s="152">
        <f t="shared" si="6"/>
        <v>0</v>
      </c>
      <c r="F91" s="244">
        <v>15</v>
      </c>
      <c r="G91" s="21">
        <f>VLOOKUP(A91,materias!$A$2:$B$179,2,FALSE)</f>
        <v>10726</v>
      </c>
      <c r="H91" s="164" t="str">
        <f>VLOOKUP(G91,materias!$B$2:$C$179,2,FALSE)</f>
        <v>Introducción al Paradigma Computacional</v>
      </c>
      <c r="I91" s="74">
        <v>0</v>
      </c>
      <c r="J91" s="44"/>
      <c r="K91" s="43"/>
      <c r="L91" s="44"/>
      <c r="M91" s="44"/>
      <c r="T91" s="75"/>
      <c r="U91" s="44"/>
      <c r="V91" s="44"/>
      <c r="W91" s="44"/>
      <c r="X91" s="44"/>
      <c r="Y91" s="62"/>
      <c r="Z91" s="62" t="str">
        <f>IF(I91&gt;0,VLOOKUP(A91,materias!A$2:J$179,10,FALSE)," ")</f>
        <v xml:space="preserve"> </v>
      </c>
      <c r="AA91" s="62"/>
      <c r="AB91" s="44"/>
      <c r="AC91" s="44"/>
      <c r="AD91" s="44"/>
      <c r="AE91" s="44"/>
      <c r="AF91" s="44"/>
      <c r="AG91" s="44"/>
    </row>
    <row r="92" spans="1:33" s="217" customFormat="1" hidden="1" x14ac:dyDescent="0.2">
      <c r="A92" s="75" t="s">
        <v>554</v>
      </c>
      <c r="B92" s="75" t="str">
        <f>VLOOKUP(A92,materias!$A$2:$E$179,5,FALSE)</f>
        <v>nec</v>
      </c>
      <c r="C92" s="134">
        <f>'mapa NEC'!D20</f>
        <v>0</v>
      </c>
      <c r="D92" s="125"/>
      <c r="E92" s="152">
        <f t="shared" si="6"/>
        <v>0</v>
      </c>
      <c r="F92" s="244">
        <v>16</v>
      </c>
      <c r="G92" s="21">
        <f>VLOOKUP(A92,materias!$A$2:$B$179,2,FALSE)</f>
        <v>10109</v>
      </c>
      <c r="H92" s="226" t="str">
        <f>VLOOKUP(G92,materias!$B$2:$C$179,2,FALSE)</f>
        <v>Proyectos I</v>
      </c>
      <c r="I92" s="74">
        <v>0</v>
      </c>
      <c r="J92" s="44"/>
      <c r="K92" s="43"/>
      <c r="L92" s="44"/>
      <c r="M92" s="44"/>
      <c r="T92" s="75"/>
      <c r="U92" s="44"/>
      <c r="V92" s="44"/>
      <c r="W92" s="44"/>
      <c r="X92" s="44"/>
      <c r="Y92" s="62"/>
      <c r="Z92" s="62" t="str">
        <f>IF(I92&gt;0,VLOOKUP(A92,materias!A$2:J$179,10,FALSE)," ")</f>
        <v xml:space="preserve"> </v>
      </c>
      <c r="AA92" s="62"/>
      <c r="AB92" s="44"/>
      <c r="AC92" s="44"/>
      <c r="AD92" s="44"/>
      <c r="AE92" s="44"/>
      <c r="AF92" s="44"/>
      <c r="AG92" s="44"/>
    </row>
    <row r="93" spans="1:33" s="217" customFormat="1" hidden="1" x14ac:dyDescent="0.2">
      <c r="A93" s="75" t="s">
        <v>555</v>
      </c>
      <c r="B93" s="75" t="str">
        <f>VLOOKUP(A93,materias!$A$2:$E$179,5,FALSE)</f>
        <v>nec</v>
      </c>
      <c r="C93" s="134">
        <f>'mapa NEC'!D26</f>
        <v>0</v>
      </c>
      <c r="D93" s="125"/>
      <c r="E93" s="152">
        <f t="shared" si="6"/>
        <v>0</v>
      </c>
      <c r="F93" s="244">
        <v>17</v>
      </c>
      <c r="G93" s="21">
        <f>VLOOKUP(A93,materias!$A$2:$B$179,2,FALSE)</f>
        <v>10110</v>
      </c>
      <c r="H93" s="224" t="str">
        <f>VLOOKUP(G93,materias!$B$2:$C$179,2,FALSE)</f>
        <v>Persona y Profesión I</v>
      </c>
      <c r="I93" s="74">
        <v>0</v>
      </c>
      <c r="J93" s="44"/>
      <c r="K93" s="43"/>
      <c r="L93" s="44"/>
      <c r="M93" s="44"/>
      <c r="T93" s="75"/>
      <c r="U93" s="44"/>
      <c r="V93" s="44"/>
      <c r="W93" s="44"/>
      <c r="X93" s="44"/>
      <c r="Y93" s="62"/>
      <c r="Z93" s="62" t="str">
        <f>IF(I93&gt;0,VLOOKUP(A93,materias!A$2:J$179,10,FALSE)," ")</f>
        <v xml:space="preserve"> </v>
      </c>
      <c r="AA93" s="62"/>
      <c r="AB93" s="44"/>
      <c r="AC93" s="44"/>
      <c r="AD93" s="44"/>
      <c r="AE93" s="44"/>
      <c r="AF93" s="44"/>
      <c r="AG93" s="44"/>
    </row>
    <row r="94" spans="1:33" s="217" customFormat="1" hidden="1" x14ac:dyDescent="0.2">
      <c r="A94" s="44" t="s">
        <v>608</v>
      </c>
      <c r="B94" s="75" t="str">
        <f>VLOOKUP(A94,materias!$A$2:$E$179,5,FALSE)</f>
        <v>nec</v>
      </c>
      <c r="C94" s="134">
        <f>'mapa NEC'!D32</f>
        <v>0</v>
      </c>
      <c r="D94" s="125"/>
      <c r="E94" s="152">
        <f t="shared" si="6"/>
        <v>0</v>
      </c>
      <c r="F94" s="244">
        <v>18</v>
      </c>
      <c r="G94" s="21">
        <f>VLOOKUP(A94,materias!$A$2:$B$179,2,FALSE)</f>
        <v>10007</v>
      </c>
      <c r="H94" s="226" t="str">
        <f>VLOOKUP(G94,materias!$B$2:$C$179,2,FALSE)</f>
        <v>Introducción al Pensamiento Universitario</v>
      </c>
      <c r="I94" s="74">
        <v>0</v>
      </c>
      <c r="J94" s="44"/>
      <c r="K94" s="43"/>
      <c r="L94" s="44"/>
      <c r="M94" s="44"/>
      <c r="T94" s="75"/>
      <c r="U94" s="44"/>
      <c r="V94" s="44"/>
      <c r="W94" s="44"/>
      <c r="X94" s="44"/>
      <c r="Y94" s="62"/>
      <c r="Z94" s="62" t="str">
        <f>IF(I94&gt;0,VLOOKUP(A94,materias!A$2:J$179,10,FALSE)," ")</f>
        <v xml:space="preserve"> </v>
      </c>
      <c r="AA94" s="62"/>
      <c r="AB94" s="44"/>
      <c r="AC94" s="44"/>
      <c r="AD94" s="44"/>
      <c r="AE94" s="44"/>
      <c r="AF94" s="44"/>
      <c r="AG94" s="44"/>
    </row>
    <row r="95" spans="1:33" s="217" customFormat="1" hidden="1" x14ac:dyDescent="0.2">
      <c r="A95" s="75" t="s">
        <v>557</v>
      </c>
      <c r="B95" s="75" t="str">
        <f>VLOOKUP(A95,materias!$A$2:$E$179,5,FALSE)</f>
        <v>nec</v>
      </c>
      <c r="C95" s="134">
        <f>'mapa NEC'!H5</f>
        <v>0</v>
      </c>
      <c r="D95" s="125"/>
      <c r="E95" s="152">
        <f t="shared" ref="E95:E131" si="7">C95+D95</f>
        <v>0</v>
      </c>
      <c r="F95" s="244">
        <v>21</v>
      </c>
      <c r="G95" s="21">
        <f>VLOOKUP(A95,materias!$A$2:$B$179,2,FALSE)</f>
        <v>10111</v>
      </c>
      <c r="H95" s="226" t="str">
        <f>VLOOKUP(G95,materias!$B$2:$C$179,2,FALSE)</f>
        <v>Teoría e Historia del Diseño II</v>
      </c>
      <c r="I95" s="74">
        <v>0</v>
      </c>
      <c r="J95" s="44"/>
      <c r="K95" s="43"/>
      <c r="L95" s="44"/>
      <c r="M95" s="44"/>
      <c r="T95" s="75"/>
      <c r="U95" s="44"/>
      <c r="V95" s="44"/>
      <c r="W95" s="44"/>
      <c r="X95" s="44"/>
      <c r="Y95" s="62"/>
      <c r="Z95" s="62" t="str">
        <f>IF(I95&gt;0,VLOOKUP(A95,materias!A$2:J$179,10,FALSE)," ")</f>
        <v xml:space="preserve"> </v>
      </c>
      <c r="AA95" s="62"/>
      <c r="AB95" s="44"/>
      <c r="AC95" s="44"/>
      <c r="AD95" s="44"/>
      <c r="AE95" s="44"/>
      <c r="AF95" s="44"/>
      <c r="AG95" s="44"/>
    </row>
    <row r="96" spans="1:33" s="217" customFormat="1" hidden="1" x14ac:dyDescent="0.2">
      <c r="A96" s="75" t="s">
        <v>558</v>
      </c>
      <c r="B96" s="75" t="str">
        <f>VLOOKUP(A96,materias!$A$2:$E$179,5,FALSE)</f>
        <v>nec</v>
      </c>
      <c r="C96" s="134">
        <f>'mapa NEC'!H8</f>
        <v>0</v>
      </c>
      <c r="D96" s="125"/>
      <c r="E96" s="152">
        <f t="shared" si="7"/>
        <v>0</v>
      </c>
      <c r="F96" s="244">
        <v>22</v>
      </c>
      <c r="G96" s="21">
        <f>VLOOKUP(A96,materias!$A$2:$B$179,2,FALSE)</f>
        <v>10112</v>
      </c>
      <c r="H96" s="55" t="str">
        <f>VLOOKUP(G96,materias!$B$2:$C$179,2,FALSE)</f>
        <v>Taller de Expresión II</v>
      </c>
      <c r="I96" s="74">
        <v>0</v>
      </c>
      <c r="J96" s="44"/>
      <c r="K96" s="43"/>
      <c r="L96" s="44"/>
      <c r="M96" s="44"/>
      <c r="T96" s="75"/>
      <c r="U96" s="44"/>
      <c r="V96" s="44"/>
      <c r="W96" s="44"/>
      <c r="X96" s="44"/>
      <c r="Y96" s="62"/>
      <c r="Z96" s="62" t="str">
        <f>IF(I96&gt;0,VLOOKUP(A96,materias!A$2:J$179,10,FALSE)," ")</f>
        <v xml:space="preserve"> </v>
      </c>
      <c r="AA96" s="62"/>
      <c r="AB96" s="44"/>
      <c r="AC96" s="44"/>
      <c r="AD96" s="44"/>
      <c r="AE96" s="44"/>
      <c r="AF96" s="44"/>
      <c r="AG96" s="44"/>
    </row>
    <row r="97" spans="1:33" s="217" customFormat="1" hidden="1" x14ac:dyDescent="0.2">
      <c r="A97" s="75" t="s">
        <v>559</v>
      </c>
      <c r="B97" s="75" t="str">
        <f>VLOOKUP(A97,materias!$A$2:$E$179,5,FALSE)</f>
        <v>nec</v>
      </c>
      <c r="C97" s="134">
        <f>'mapa NEC'!H11</f>
        <v>0</v>
      </c>
      <c r="D97" s="125"/>
      <c r="E97" s="152">
        <f t="shared" si="7"/>
        <v>0</v>
      </c>
      <c r="F97" s="244">
        <v>23</v>
      </c>
      <c r="G97" s="21">
        <f>VLOOKUP(A97,materias!$A$2:$B$179,2,FALSE)</f>
        <v>10113</v>
      </c>
      <c r="H97" s="164" t="str">
        <f>VLOOKUP(G97,materias!$B$2:$C$179,2,FALSE)</f>
        <v>Laboratorio de Pensamiento Abstracto</v>
      </c>
      <c r="I97" s="74">
        <v>0</v>
      </c>
      <c r="J97" s="44"/>
      <c r="K97" s="43"/>
      <c r="L97" s="44"/>
      <c r="M97" s="44"/>
      <c r="T97" s="75"/>
      <c r="U97" s="44"/>
      <c r="V97" s="44"/>
      <c r="W97" s="44"/>
      <c r="X97" s="44"/>
      <c r="Y97" s="62"/>
      <c r="Z97" s="62" t="str">
        <f>IF(I97&gt;0,VLOOKUP(A97,materias!A$2:J$179,10,FALSE)," ")</f>
        <v xml:space="preserve"> </v>
      </c>
      <c r="AA97" s="62"/>
      <c r="AB97" s="44"/>
      <c r="AC97" s="44"/>
      <c r="AD97" s="44"/>
      <c r="AE97" s="44"/>
      <c r="AF97" s="44"/>
      <c r="AG97" s="44"/>
    </row>
    <row r="98" spans="1:33" s="217" customFormat="1" hidden="1" x14ac:dyDescent="0.2">
      <c r="A98" s="75" t="s">
        <v>567</v>
      </c>
      <c r="B98" s="75" t="str">
        <f>VLOOKUP(A98,materias!$A$2:$E$179,5,FALSE)</f>
        <v>nec</v>
      </c>
      <c r="C98" s="134">
        <f>'mapa NEC'!H14</f>
        <v>0</v>
      </c>
      <c r="D98" s="125"/>
      <c r="E98" s="152">
        <f t="shared" si="7"/>
        <v>0</v>
      </c>
      <c r="F98" s="244">
        <v>24</v>
      </c>
      <c r="G98" s="21">
        <f>VLOOKUP(A98,materias!$A$2:$B$179,2,FALSE)</f>
        <v>10944</v>
      </c>
      <c r="H98" s="164" t="str">
        <f>VLOOKUP(G98,materias!$B$2:$C$179,2,FALSE)</f>
        <v>Imágenes Digitales I</v>
      </c>
      <c r="I98" s="74">
        <v>0</v>
      </c>
      <c r="J98" s="44"/>
      <c r="K98" s="43"/>
      <c r="L98" s="44"/>
      <c r="M98" s="44"/>
      <c r="T98" s="75"/>
      <c r="U98" s="44"/>
      <c r="V98" s="44"/>
      <c r="W98" s="44"/>
      <c r="X98" s="44"/>
      <c r="Y98" s="62"/>
      <c r="Z98" s="62" t="str">
        <f>IF(I98&gt;0,VLOOKUP(A98,materias!A$2:J$179,10,FALSE)," ")</f>
        <v xml:space="preserve"> </v>
      </c>
      <c r="AA98" s="62"/>
      <c r="AB98" s="44"/>
      <c r="AC98" s="44"/>
      <c r="AD98" s="44"/>
      <c r="AE98" s="44"/>
      <c r="AF98" s="44"/>
      <c r="AG98" s="75" t="s">
        <v>858</v>
      </c>
    </row>
    <row r="99" spans="1:33" s="217" customFormat="1" hidden="1" x14ac:dyDescent="0.2">
      <c r="A99" s="75" t="s">
        <v>567</v>
      </c>
      <c r="B99" s="75" t="str">
        <f>VLOOKUP(A99,materias!$A$2:$E$179,5,FALSE)</f>
        <v>nec</v>
      </c>
      <c r="C99" s="134">
        <f>'mapa NEC'!H15</f>
        <v>0</v>
      </c>
      <c r="D99" s="125"/>
      <c r="E99" s="152">
        <f t="shared" ref="E99" si="8">C99+D99</f>
        <v>0</v>
      </c>
      <c r="F99" s="244">
        <v>24</v>
      </c>
      <c r="G99" s="21">
        <f>VLOOKUP(A99,materias!$A$2:$B$179,2,FALSE)</f>
        <v>10944</v>
      </c>
      <c r="H99" s="164" t="str">
        <f>VLOOKUP(G99,materias!$B$2:$C$179,2,FALSE)</f>
        <v>Imágenes Digitales I</v>
      </c>
      <c r="I99" s="74">
        <v>0</v>
      </c>
      <c r="J99" s="44"/>
      <c r="K99" s="43"/>
      <c r="L99" s="44"/>
      <c r="M99" s="44"/>
      <c r="T99" s="75"/>
      <c r="U99" s="44"/>
      <c r="V99" s="44"/>
      <c r="W99" s="44"/>
      <c r="X99" s="44"/>
      <c r="Y99" s="62"/>
      <c r="Z99" s="62" t="str">
        <f>IF(I99&gt;0,VLOOKUP(A99,materias!A$2:J$179,10,FALSE)," ")</f>
        <v xml:space="preserve"> </v>
      </c>
      <c r="AA99" s="62"/>
      <c r="AB99" s="44"/>
      <c r="AC99" s="44"/>
      <c r="AD99" s="44"/>
      <c r="AE99" s="44"/>
      <c r="AF99" s="44"/>
      <c r="AG99" s="75" t="s">
        <v>858</v>
      </c>
    </row>
    <row r="100" spans="1:33" s="217" customFormat="1" hidden="1" x14ac:dyDescent="0.2">
      <c r="A100" s="75" t="s">
        <v>560</v>
      </c>
      <c r="B100" s="75" t="str">
        <f>VLOOKUP(A100,materias!$A$2:$E$179,5,FALSE)</f>
        <v>nec</v>
      </c>
      <c r="C100" s="134">
        <f>'mapa NEC'!H20</f>
        <v>0</v>
      </c>
      <c r="D100" s="125"/>
      <c r="E100" s="152">
        <f t="shared" si="7"/>
        <v>0</v>
      </c>
      <c r="F100" s="244">
        <v>25</v>
      </c>
      <c r="G100" s="21">
        <f>VLOOKUP(A100,materias!$A$2:$B$179,2,FALSE)</f>
        <v>10114</v>
      </c>
      <c r="H100" s="224" t="str">
        <f>VLOOKUP(G100,materias!$B$2:$C$179,2,FALSE)</f>
        <v>Proyectos II</v>
      </c>
      <c r="I100" s="74">
        <v>0</v>
      </c>
      <c r="J100" s="44"/>
      <c r="K100" s="43"/>
      <c r="L100" s="44"/>
      <c r="M100" s="44"/>
      <c r="T100" s="75"/>
      <c r="U100" s="44"/>
      <c r="V100" s="44"/>
      <c r="W100" s="44"/>
      <c r="X100" s="44"/>
      <c r="Y100" s="62"/>
      <c r="Z100" s="62" t="str">
        <f>IF(I100&gt;0,VLOOKUP(A100,materias!A$2:J$179,10,FALSE)," ")</f>
        <v xml:space="preserve"> </v>
      </c>
      <c r="AA100" s="62"/>
      <c r="AB100" s="44"/>
      <c r="AC100" s="209"/>
      <c r="AD100" s="44"/>
      <c r="AE100" s="44"/>
      <c r="AF100" s="44"/>
      <c r="AG100" s="44"/>
    </row>
    <row r="101" spans="1:33" s="217" customFormat="1" hidden="1" x14ac:dyDescent="0.2">
      <c r="A101" s="75" t="s">
        <v>562</v>
      </c>
      <c r="B101" s="75" t="str">
        <f>VLOOKUP(A101,materias!$A$2:$E$179,5,FALSE)</f>
        <v>nec</v>
      </c>
      <c r="C101" s="134">
        <f>'mapa NEC'!H23</f>
        <v>0</v>
      </c>
      <c r="D101" s="125"/>
      <c r="E101" s="152">
        <f t="shared" si="7"/>
        <v>0</v>
      </c>
      <c r="F101" s="244">
        <v>26</v>
      </c>
      <c r="G101" s="21">
        <f>VLOOKUP(A101,materias!$A$2:$B$179,2,FALSE)</f>
        <v>10117</v>
      </c>
      <c r="H101" s="164" t="str">
        <f>VLOOKUP(G101,materias!$B$2:$C$179,2,FALSE)</f>
        <v>Síntesis y Representación</v>
      </c>
      <c r="I101" s="74">
        <v>0</v>
      </c>
      <c r="J101" s="44"/>
      <c r="K101" s="43"/>
      <c r="L101" s="44"/>
      <c r="M101" s="44"/>
      <c r="T101" s="75"/>
      <c r="U101" s="44"/>
      <c r="V101" s="44"/>
      <c r="W101" s="44"/>
      <c r="X101" s="44"/>
      <c r="Y101" s="62"/>
      <c r="Z101" s="62" t="str">
        <f>IF(I101&gt;0,VLOOKUP(A101,materias!A$2:J$179,10,FALSE)," ")</f>
        <v xml:space="preserve"> </v>
      </c>
      <c r="AA101" s="62"/>
      <c r="AB101" s="44"/>
      <c r="AC101" s="44"/>
      <c r="AD101" s="44"/>
      <c r="AE101" s="44"/>
      <c r="AF101" s="44"/>
      <c r="AG101" s="44"/>
    </row>
    <row r="102" spans="1:33" s="217" customFormat="1" hidden="1" x14ac:dyDescent="0.2">
      <c r="A102" s="75" t="s">
        <v>561</v>
      </c>
      <c r="B102" s="75" t="str">
        <f>VLOOKUP(A102,materias!$A$2:$E$179,5,FALSE)</f>
        <v>nec</v>
      </c>
      <c r="C102" s="134">
        <f>'mapa NEC'!H26</f>
        <v>0</v>
      </c>
      <c r="D102" s="125"/>
      <c r="E102" s="152">
        <f t="shared" si="7"/>
        <v>0</v>
      </c>
      <c r="F102" s="244">
        <v>27</v>
      </c>
      <c r="G102" s="21">
        <f>VLOOKUP(A102,materias!$A$2:$B$179,2,FALSE)</f>
        <v>10115</v>
      </c>
      <c r="H102" s="164" t="str">
        <f>VLOOKUP(G102,materias!$B$2:$C$179,2,FALSE)</f>
        <v>Persona y Profesión II</v>
      </c>
      <c r="I102" s="74">
        <v>0</v>
      </c>
      <c r="J102" s="44"/>
      <c r="K102" s="43"/>
      <c r="L102" s="44"/>
      <c r="M102" s="44"/>
      <c r="T102" s="75"/>
      <c r="U102" s="44"/>
      <c r="V102" s="44"/>
      <c r="W102" s="44"/>
      <c r="X102" s="44"/>
      <c r="Y102" s="62"/>
      <c r="Z102" s="62" t="str">
        <f>IF(I102&gt;0,VLOOKUP(A102,materias!A$2:J$179,10,FALSE)," ")</f>
        <v xml:space="preserve"> </v>
      </c>
      <c r="AA102" s="62"/>
      <c r="AB102" s="44"/>
      <c r="AC102" s="44"/>
      <c r="AD102" s="44"/>
      <c r="AE102" s="44"/>
      <c r="AF102" s="44"/>
      <c r="AG102" s="44"/>
    </row>
    <row r="103" spans="1:33" s="217" customFormat="1" hidden="1" x14ac:dyDescent="0.2">
      <c r="A103" s="44" t="s">
        <v>609</v>
      </c>
      <c r="B103" s="75" t="str">
        <f>VLOOKUP(A103,materias!$A$2:$E$179,5,FALSE)</f>
        <v>nec</v>
      </c>
      <c r="C103" s="134">
        <f>'mapa NEC'!H32</f>
        <v>0</v>
      </c>
      <c r="D103" s="125"/>
      <c r="E103" s="152">
        <f t="shared" si="7"/>
        <v>0</v>
      </c>
      <c r="F103" s="244">
        <v>28</v>
      </c>
      <c r="G103" s="21">
        <f>VLOOKUP(A103,materias!$A$2:$B$179,2,FALSE)</f>
        <v>10160</v>
      </c>
      <c r="H103" s="164" t="str">
        <f>VLOOKUP(G103,materias!$B$2:$C$179,2,FALSE)</f>
        <v>El Hombre y su Relación con el Diseño</v>
      </c>
      <c r="I103" s="74">
        <v>0</v>
      </c>
      <c r="J103" s="44"/>
      <c r="K103" s="43"/>
      <c r="L103" s="44"/>
      <c r="M103" s="44"/>
      <c r="T103" s="75"/>
      <c r="U103" s="44"/>
      <c r="V103" s="44"/>
      <c r="W103" s="44"/>
      <c r="X103" s="44"/>
      <c r="Y103" s="62"/>
      <c r="Z103" s="62" t="str">
        <f>IF(I103&gt;0,VLOOKUP(A103,materias!A$2:J$179,10,FALSE)," ")</f>
        <v xml:space="preserve"> </v>
      </c>
      <c r="AA103" s="62"/>
      <c r="AB103" s="44"/>
      <c r="AC103" s="44"/>
      <c r="AD103" s="44"/>
      <c r="AE103" s="44"/>
      <c r="AF103" s="44"/>
      <c r="AG103" s="44"/>
    </row>
    <row r="104" spans="1:33" s="217" customFormat="1" hidden="1" x14ac:dyDescent="0.2">
      <c r="A104" s="75" t="s">
        <v>565</v>
      </c>
      <c r="B104" s="75" t="str">
        <f>VLOOKUP(A104,materias!$A$2:$E$179,5,FALSE)</f>
        <v>nec</v>
      </c>
      <c r="C104" s="134">
        <f>'mapa NEC'!L5</f>
        <v>0</v>
      </c>
      <c r="D104" s="125"/>
      <c r="E104" s="152">
        <f t="shared" si="7"/>
        <v>0</v>
      </c>
      <c r="F104" s="244">
        <v>31</v>
      </c>
      <c r="G104" s="21">
        <f>VLOOKUP(A104,materias!$A$2:$B$179,2,FALSE)</f>
        <v>10135</v>
      </c>
      <c r="H104" s="164" t="str">
        <f>VLOOKUP(G104,materias!$B$2:$C$179,2,FALSE)</f>
        <v>Esquemática</v>
      </c>
      <c r="I104" s="74">
        <v>0</v>
      </c>
      <c r="J104" s="44"/>
      <c r="K104" s="43"/>
      <c r="L104" s="44"/>
      <c r="M104" s="44"/>
      <c r="T104" s="75"/>
      <c r="U104" s="44"/>
      <c r="V104" s="44"/>
      <c r="W104" s="44"/>
      <c r="X104" s="44"/>
      <c r="Y104" s="62"/>
      <c r="Z104" s="62" t="str">
        <f>IF(I104&gt;0,VLOOKUP(A104,materias!A$2:J$179,10,FALSE)," ")</f>
        <v xml:space="preserve"> </v>
      </c>
      <c r="AA104" s="62"/>
      <c r="AB104" s="44"/>
      <c r="AC104" s="44"/>
      <c r="AD104" s="44"/>
      <c r="AE104" s="44"/>
      <c r="AF104" s="44"/>
      <c r="AG104" s="44"/>
    </row>
    <row r="105" spans="1:33" s="217" customFormat="1" hidden="1" x14ac:dyDescent="0.2">
      <c r="A105" s="75" t="s">
        <v>564</v>
      </c>
      <c r="B105" s="75" t="str">
        <f>VLOOKUP(A105,materias!$A$2:$E$179,5,FALSE)</f>
        <v>nec</v>
      </c>
      <c r="C105" s="134">
        <f>'mapa NEC'!L8</f>
        <v>0</v>
      </c>
      <c r="D105" s="125"/>
      <c r="E105" s="152">
        <f t="shared" si="7"/>
        <v>0</v>
      </c>
      <c r="F105" s="244">
        <v>32</v>
      </c>
      <c r="G105" s="21">
        <f>VLOOKUP(A105,materias!$A$2:$B$179,2,FALSE)</f>
        <v>10120</v>
      </c>
      <c r="H105" s="164" t="str">
        <f>VLOOKUP(G105,materias!$B$2:$C$179,2,FALSE)</f>
        <v>Taller de Expresión en Figura Humana</v>
      </c>
      <c r="I105" s="74">
        <v>0</v>
      </c>
      <c r="J105" s="44"/>
      <c r="K105" s="43"/>
      <c r="L105" s="44"/>
      <c r="M105" s="44"/>
      <c r="T105" s="75"/>
      <c r="U105" s="44"/>
      <c r="V105" s="44"/>
      <c r="W105" s="44"/>
      <c r="X105" s="44"/>
      <c r="Y105" s="62"/>
      <c r="Z105" s="62" t="str">
        <f>IF(I105&gt;0,VLOOKUP(A105,materias!A$2:J$179,10,FALSE)," ")</f>
        <v xml:space="preserve"> </v>
      </c>
      <c r="AA105" s="62"/>
    </row>
    <row r="106" spans="1:33" s="217" customFormat="1" hidden="1" x14ac:dyDescent="0.2">
      <c r="A106" s="75" t="s">
        <v>563</v>
      </c>
      <c r="B106" s="75" t="str">
        <f>VLOOKUP(A106,materias!$A$2:$E$179,5,FALSE)</f>
        <v>nec</v>
      </c>
      <c r="C106" s="134">
        <f>'mapa NEC'!L17</f>
        <v>0</v>
      </c>
      <c r="D106" s="125"/>
      <c r="E106" s="152">
        <f t="shared" si="7"/>
        <v>0</v>
      </c>
      <c r="F106" s="244">
        <v>33</v>
      </c>
      <c r="G106" s="21">
        <f>VLOOKUP(A106,materias!$A$2:$B$179,2,FALSE)</f>
        <v>10728</v>
      </c>
      <c r="H106" s="164" t="str">
        <f>VLOOKUP(G106,materias!$B$2:$C$179,2,FALSE)</f>
        <v>Programación Orientada a Objetos</v>
      </c>
      <c r="I106" s="74">
        <v>0</v>
      </c>
      <c r="J106" s="44"/>
      <c r="K106" s="43"/>
      <c r="L106" s="44"/>
      <c r="M106" s="44"/>
      <c r="T106" s="75"/>
      <c r="U106" s="44"/>
      <c r="V106" s="44"/>
      <c r="W106" s="44"/>
      <c r="X106" s="44"/>
      <c r="Y106" s="62"/>
      <c r="Z106" s="62" t="str">
        <f>IF(I106&gt;0,VLOOKUP(A106,materias!A$2:J$179,10,FALSE)," ")</f>
        <v xml:space="preserve"> </v>
      </c>
      <c r="AA106" s="62"/>
      <c r="AB106" s="44"/>
      <c r="AC106" s="44"/>
      <c r="AD106" s="44"/>
      <c r="AE106" s="44"/>
      <c r="AF106" s="44"/>
      <c r="AG106" s="44"/>
    </row>
    <row r="107" spans="1:33" s="217" customFormat="1" hidden="1" x14ac:dyDescent="0.2">
      <c r="A107" s="75" t="s">
        <v>568</v>
      </c>
      <c r="B107" s="75" t="str">
        <f>VLOOKUP(A107,materias!$A$2:$E$179,5,FALSE)</f>
        <v>nec</v>
      </c>
      <c r="C107" s="134">
        <f>'mapa NEC'!L20</f>
        <v>0</v>
      </c>
      <c r="D107" s="125"/>
      <c r="E107" s="152">
        <f t="shared" si="7"/>
        <v>0</v>
      </c>
      <c r="F107" s="244">
        <v>34</v>
      </c>
      <c r="G107" s="21">
        <f>VLOOKUP(A107,materias!$A$2:$B$179,2,FALSE)</f>
        <v>10945</v>
      </c>
      <c r="H107" s="55" t="str">
        <f>VLOOKUP(G107,materias!$B$2:$C$179,2,FALSE)</f>
        <v>Objetos de Interacción I</v>
      </c>
      <c r="I107" s="74">
        <v>0</v>
      </c>
      <c r="J107" s="44"/>
      <c r="K107" s="43"/>
      <c r="L107" s="44"/>
      <c r="M107" s="44"/>
      <c r="T107" s="75"/>
      <c r="U107" s="44"/>
      <c r="V107" s="44"/>
      <c r="W107" s="44"/>
      <c r="X107" s="44"/>
      <c r="Y107" s="62"/>
      <c r="Z107" s="62" t="str">
        <f>IF(I107&gt;0,VLOOKUP(A107,materias!A$2:J$179,10,FALSE)," ")</f>
        <v xml:space="preserve"> </v>
      </c>
      <c r="AA107" s="62"/>
    </row>
    <row r="108" spans="1:33" s="217" customFormat="1" hidden="1" x14ac:dyDescent="0.2">
      <c r="A108" s="75" t="s">
        <v>616</v>
      </c>
      <c r="B108" s="75" t="str">
        <f>VLOOKUP(A108,materias!$A$2:$E$179,5,FALSE)</f>
        <v>nec</v>
      </c>
      <c r="C108" s="134">
        <f>'mapa NEC'!L23</f>
        <v>0</v>
      </c>
      <c r="D108" s="125"/>
      <c r="E108" s="152">
        <f t="shared" si="7"/>
        <v>0</v>
      </c>
      <c r="F108" s="244">
        <v>35</v>
      </c>
      <c r="G108" s="21">
        <f>VLOOKUP(A108,materias!$A$2:$B$179,2,FALSE)</f>
        <v>10116</v>
      </c>
      <c r="H108" s="164" t="str">
        <f>VLOOKUP(G108,materias!$B$2:$C$179,2,FALSE)</f>
        <v>Síntesis y Evaluación I</v>
      </c>
      <c r="I108" s="74">
        <v>0</v>
      </c>
      <c r="J108" s="44"/>
      <c r="K108" s="43"/>
      <c r="L108" s="44"/>
      <c r="M108" s="44"/>
      <c r="T108" s="75"/>
      <c r="U108" s="44"/>
      <c r="V108" s="44"/>
      <c r="W108" s="44"/>
      <c r="X108" s="44"/>
      <c r="Y108" s="62"/>
      <c r="Z108" s="62" t="str">
        <f>IF(I108&gt;0,VLOOKUP(A108,materias!A$2:J$179,10,FALSE)," ")</f>
        <v xml:space="preserve"> </v>
      </c>
      <c r="AA108" s="62"/>
      <c r="AB108" s="44"/>
      <c r="AC108" s="44"/>
      <c r="AD108" s="44"/>
      <c r="AE108" s="44"/>
      <c r="AF108" s="44"/>
      <c r="AG108" s="44"/>
    </row>
    <row r="109" spans="1:33" s="217" customFormat="1" hidden="1" x14ac:dyDescent="0.2">
      <c r="A109" s="44" t="s">
        <v>566</v>
      </c>
      <c r="B109" s="75" t="str">
        <f>VLOOKUP(A109,materias!$A$2:$E$179,5,FALSE)</f>
        <v>nec</v>
      </c>
      <c r="C109" s="134">
        <f>'mapa NEC'!L26</f>
        <v>0</v>
      </c>
      <c r="D109" s="125"/>
      <c r="E109" s="152">
        <f t="shared" si="7"/>
        <v>0</v>
      </c>
      <c r="F109" s="244">
        <v>36</v>
      </c>
      <c r="G109" s="21">
        <f>VLOOKUP(A109,materias!$A$2:$B$179,2,FALSE)</f>
        <v>10407</v>
      </c>
      <c r="H109" s="164" t="str">
        <f>VLOOKUP(G109,materias!$B$2:$C$179,2,FALSE)</f>
        <v>Fundamentos de Mercadotecnia</v>
      </c>
      <c r="I109" s="74">
        <v>0</v>
      </c>
      <c r="J109" s="44"/>
      <c r="K109" s="43"/>
      <c r="L109" s="44"/>
      <c r="M109" s="44"/>
      <c r="T109" s="75"/>
      <c r="U109" s="44"/>
      <c r="V109" s="44"/>
      <c r="W109" s="44"/>
      <c r="X109" s="44"/>
      <c r="Y109" s="62"/>
      <c r="Z109" s="62" t="str">
        <f>IF(I109&gt;0,VLOOKUP(A109,materias!A$2:J$179,10,FALSE)," ")</f>
        <v xml:space="preserve"> </v>
      </c>
      <c r="AA109" s="62"/>
      <c r="AB109" s="44"/>
      <c r="AC109" s="44"/>
      <c r="AD109" s="44"/>
      <c r="AE109" s="44"/>
      <c r="AF109" s="44"/>
      <c r="AG109" s="44"/>
    </row>
    <row r="110" spans="1:33" s="217" customFormat="1" hidden="1" x14ac:dyDescent="0.2">
      <c r="A110" s="75" t="s">
        <v>569</v>
      </c>
      <c r="B110" s="75" t="str">
        <f>VLOOKUP(A110,materias!$A$2:$E$179,5,FALSE)</f>
        <v>nec</v>
      </c>
      <c r="C110" s="134">
        <f>'mapa NEC'!L29</f>
        <v>1</v>
      </c>
      <c r="D110" s="125"/>
      <c r="E110" s="152">
        <f t="shared" si="7"/>
        <v>1</v>
      </c>
      <c r="F110" s="244">
        <v>37</v>
      </c>
      <c r="G110" s="21">
        <f>VLOOKUP(A110,materias!$A$2:$B$179,2,FALSE)</f>
        <v>10946</v>
      </c>
      <c r="H110" s="164" t="str">
        <f>VLOOKUP(G110,materias!$B$2:$C$179,2,FALSE)</f>
        <v>Comunicación y Nuevas Tecnologías</v>
      </c>
      <c r="I110" s="74">
        <v>0</v>
      </c>
      <c r="J110" s="44"/>
      <c r="K110" s="43"/>
      <c r="L110" s="44"/>
      <c r="M110" s="44"/>
      <c r="T110" s="75"/>
      <c r="U110" s="44"/>
      <c r="V110" s="44"/>
      <c r="W110" s="44"/>
      <c r="X110" s="44"/>
      <c r="Y110" s="62"/>
      <c r="Z110" s="62" t="str">
        <f>IF(I110&gt;0,VLOOKUP(A110,materias!A$2:J$179,10,FALSE)," ")</f>
        <v xml:space="preserve"> </v>
      </c>
      <c r="AA110" s="62"/>
      <c r="AB110" s="125"/>
      <c r="AG110" s="62"/>
    </row>
    <row r="111" spans="1:33" s="217" customFormat="1" hidden="1" x14ac:dyDescent="0.2">
      <c r="A111" s="44" t="s">
        <v>610</v>
      </c>
      <c r="B111" s="75" t="str">
        <f>VLOOKUP(A111,materias!$A$2:$E$179,5,FALSE)</f>
        <v>nec</v>
      </c>
      <c r="C111" s="134">
        <f>'mapa NEC'!L32</f>
        <v>0</v>
      </c>
      <c r="D111" s="125"/>
      <c r="E111" s="152">
        <f t="shared" si="7"/>
        <v>0</v>
      </c>
      <c r="F111" s="244">
        <v>38</v>
      </c>
      <c r="G111" s="21">
        <f>VLOOKUP(A111,materias!$A$2:$B$179,2,FALSE)</f>
        <v>10009</v>
      </c>
      <c r="H111" s="164" t="str">
        <f>VLOOKUP(G111,materias!$B$2:$C$179,2,FALSE)</f>
        <v>Humanización en Convivencia</v>
      </c>
      <c r="I111" s="74">
        <v>0</v>
      </c>
      <c r="J111" s="44"/>
      <c r="K111" s="43"/>
      <c r="L111" s="44"/>
      <c r="M111" s="44"/>
      <c r="T111" s="75"/>
      <c r="U111" s="44"/>
      <c r="V111" s="44"/>
      <c r="W111" s="44"/>
      <c r="X111" s="44"/>
      <c r="Y111" s="62"/>
      <c r="Z111" s="62" t="str">
        <f>IF(I111&gt;0,VLOOKUP(A111,materias!A$2:J$179,10,FALSE)," ")</f>
        <v xml:space="preserve"> </v>
      </c>
      <c r="AA111" s="62"/>
      <c r="AB111" s="44"/>
      <c r="AC111" s="44"/>
      <c r="AD111" s="44"/>
      <c r="AE111" s="44"/>
      <c r="AF111" s="44"/>
      <c r="AG111" s="44"/>
    </row>
    <row r="112" spans="1:33" s="217" customFormat="1" hidden="1" x14ac:dyDescent="0.2">
      <c r="A112" s="44" t="s">
        <v>572</v>
      </c>
      <c r="B112" s="75" t="str">
        <f>VLOOKUP(A112,materias!$A$2:$E$179,5,FALSE)</f>
        <v>nec</v>
      </c>
      <c r="C112" s="134">
        <f>'mapa NEC'!P5</f>
        <v>0</v>
      </c>
      <c r="D112" s="125"/>
      <c r="E112" s="152">
        <f t="shared" si="7"/>
        <v>0</v>
      </c>
      <c r="F112" s="244">
        <v>41</v>
      </c>
      <c r="G112" s="21">
        <f>VLOOKUP(A112,materias!$A$2:$B$179,2,FALSE)</f>
        <v>10681</v>
      </c>
      <c r="H112" s="164" t="str">
        <f>VLOOKUP(G112,materias!$B$2:$C$179,2,FALSE)</f>
        <v>Psicología Educativa</v>
      </c>
      <c r="I112" s="74">
        <v>0</v>
      </c>
      <c r="J112" s="44"/>
      <c r="K112" s="43"/>
      <c r="L112" s="44"/>
      <c r="M112" s="44"/>
      <c r="T112" s="75"/>
      <c r="U112" s="44"/>
      <c r="V112" s="44"/>
      <c r="W112" s="44"/>
      <c r="X112" s="44"/>
      <c r="Y112" s="62"/>
      <c r="Z112" s="62" t="str">
        <f>IF(I112&gt;0,VLOOKUP(A112,materias!A$2:J$179,10,FALSE)," ")</f>
        <v xml:space="preserve"> </v>
      </c>
      <c r="AA112" s="62"/>
      <c r="AB112" s="44"/>
      <c r="AC112" s="44"/>
      <c r="AD112" s="44"/>
      <c r="AE112" s="44"/>
      <c r="AF112" s="44"/>
      <c r="AG112" s="44"/>
    </row>
    <row r="113" spans="1:33" s="217" customFormat="1" hidden="1" x14ac:dyDescent="0.2">
      <c r="A113" s="75" t="s">
        <v>571</v>
      </c>
      <c r="B113" s="75" t="str">
        <f>VLOOKUP(A113,materias!$A$2:$E$179,5,FALSE)</f>
        <v>nec</v>
      </c>
      <c r="C113" s="134">
        <f>'mapa NEC'!P8</f>
        <v>0</v>
      </c>
      <c r="D113" s="125"/>
      <c r="E113" s="152">
        <f t="shared" si="7"/>
        <v>0</v>
      </c>
      <c r="F113" s="244">
        <v>42</v>
      </c>
      <c r="G113" s="21">
        <f>VLOOKUP(A113,materias!$A$2:$B$179,2,FALSE)</f>
        <v>10136</v>
      </c>
      <c r="H113" s="164" t="str">
        <f>VLOOKUP(G113,materias!$B$2:$C$179,2,FALSE)</f>
        <v>Laboratorio de Tiempo, Espacio y Movimiento</v>
      </c>
      <c r="I113" s="74">
        <v>0</v>
      </c>
      <c r="J113" s="44"/>
      <c r="K113" s="43"/>
      <c r="L113" s="44"/>
      <c r="M113" s="44"/>
      <c r="T113" s="75"/>
      <c r="U113" s="44"/>
      <c r="V113" s="44"/>
      <c r="W113" s="44"/>
      <c r="X113" s="44"/>
      <c r="Y113" s="62"/>
      <c r="Z113" s="62" t="str">
        <f>IF(I113&gt;0,VLOOKUP(A113,materias!A$2:J$179,10,FALSE)," ")</f>
        <v xml:space="preserve"> </v>
      </c>
      <c r="AA113" s="62"/>
      <c r="AB113" s="44"/>
      <c r="AC113" s="44"/>
      <c r="AD113" s="44"/>
      <c r="AE113" s="44"/>
      <c r="AF113" s="44"/>
      <c r="AG113" s="44"/>
    </row>
    <row r="114" spans="1:33" s="217" customFormat="1" hidden="1" x14ac:dyDescent="0.2">
      <c r="A114" s="44" t="s">
        <v>579</v>
      </c>
      <c r="B114" s="75" t="str">
        <f>VLOOKUP(A114,materias!$A$2:$E$179,5,FALSE)</f>
        <v>nec</v>
      </c>
      <c r="C114" s="134">
        <f>'mapa NEC'!P11</f>
        <v>0</v>
      </c>
      <c r="D114" s="125"/>
      <c r="E114" s="152">
        <f t="shared" si="7"/>
        <v>0</v>
      </c>
      <c r="F114" s="244">
        <v>43</v>
      </c>
      <c r="G114" s="21">
        <f>VLOOKUP(A114,materias!$A$2:$B$179,2,FALSE)</f>
        <v>10220</v>
      </c>
      <c r="H114" s="164" t="str">
        <f>VLOOKUP(G114,materias!$B$2:$C$179,2,FALSE)</f>
        <v>Lenguaje del Video</v>
      </c>
      <c r="I114" s="74">
        <v>0</v>
      </c>
      <c r="J114" s="44"/>
      <c r="K114" s="43"/>
      <c r="L114" s="44"/>
      <c r="M114" s="44"/>
      <c r="T114" s="75"/>
      <c r="U114" s="44"/>
      <c r="V114" s="44"/>
      <c r="W114" s="44"/>
      <c r="X114" s="44"/>
      <c r="Y114" s="62"/>
      <c r="Z114" s="62" t="str">
        <f>IF(I114&gt;0,VLOOKUP(A114,materias!A$2:J$179,10,FALSE)," ")</f>
        <v xml:space="preserve"> </v>
      </c>
      <c r="AA114" s="62"/>
      <c r="AB114" s="44"/>
      <c r="AC114" s="44"/>
      <c r="AD114" s="44"/>
      <c r="AE114" s="44"/>
      <c r="AF114" s="44"/>
      <c r="AG114" s="44"/>
    </row>
    <row r="115" spans="1:33" s="241" customFormat="1" x14ac:dyDescent="0.2">
      <c r="A115" s="232" t="s">
        <v>567</v>
      </c>
      <c r="B115" s="232" t="str">
        <f>VLOOKUP(A115,materias!$A$2:$E$179,5,FALSE)</f>
        <v>nec</v>
      </c>
      <c r="C115" s="233">
        <f>'mapa NEC'!H33</f>
        <v>0</v>
      </c>
      <c r="D115" s="234"/>
      <c r="E115" s="235">
        <f t="shared" ref="E115" si="9">C115+D115</f>
        <v>0</v>
      </c>
      <c r="F115" s="236">
        <v>24</v>
      </c>
      <c r="G115" s="237">
        <f>VLOOKUP(A115,materias!$A$2:$B$179,2,FALSE)</f>
        <v>10944</v>
      </c>
      <c r="H115" s="238" t="str">
        <f>VLOOKUP(G115,materias!$B$2:$C$179,2,FALSE)</f>
        <v>Imágenes Digitales I</v>
      </c>
      <c r="I115" s="239">
        <v>1</v>
      </c>
      <c r="J115" s="240"/>
      <c r="K115" s="269"/>
      <c r="L115" s="240"/>
      <c r="M115" s="240">
        <f>IF(I115&gt;0,VLOOKUP(A115,materias!$A$2:$F$179,6,FALSE)," ")</f>
        <v>6</v>
      </c>
      <c r="T115" s="232"/>
      <c r="U115" s="240"/>
      <c r="V115" s="240"/>
      <c r="W115" s="240"/>
      <c r="X115" s="240" t="str">
        <f>IF(I115&gt;0,VLOOKUP(A115,materias!A$2:G$179,7,FALSE)," ")</f>
        <v>cómputo</v>
      </c>
      <c r="Y115" s="242"/>
      <c r="Z115" s="242" t="str">
        <f>IF(I115&gt;0,VLOOKUP(A115,materias!A$2:J$179,10,FALSE)," ")</f>
        <v>DX</v>
      </c>
      <c r="AA115" s="242"/>
      <c r="AB115" s="240"/>
      <c r="AC115" s="240"/>
      <c r="AD115" s="240"/>
      <c r="AE115" s="240"/>
      <c r="AF115" s="240"/>
      <c r="AG115" s="232" t="s">
        <v>858</v>
      </c>
    </row>
    <row r="116" spans="1:33" s="217" customFormat="1" x14ac:dyDescent="0.2">
      <c r="A116" s="75" t="s">
        <v>567</v>
      </c>
      <c r="B116" s="75" t="str">
        <f>VLOOKUP(A116,materias!$A$2:$E$179,5,FALSE)</f>
        <v>nec</v>
      </c>
      <c r="C116" s="134">
        <f>'mapa NEC'!H34</f>
        <v>0</v>
      </c>
      <c r="D116" s="125"/>
      <c r="E116" s="152">
        <f t="shared" ref="E116:E118" si="10">C116+D116</f>
        <v>0</v>
      </c>
      <c r="F116" s="244">
        <v>24</v>
      </c>
      <c r="G116" s="21">
        <f>VLOOKUP(A116,materias!$A$2:$B$179,2,FALSE)</f>
        <v>10944</v>
      </c>
      <c r="H116" s="164" t="str">
        <f>VLOOKUP(G116,materias!$B$2:$C$179,2,FALSE)</f>
        <v>Imágenes Digitales I</v>
      </c>
      <c r="I116" s="74">
        <v>1</v>
      </c>
      <c r="J116" s="44" t="s">
        <v>1419</v>
      </c>
      <c r="K116" s="43">
        <v>15</v>
      </c>
      <c r="L116" s="44"/>
      <c r="M116" s="44">
        <f>IF(I116&gt;0,VLOOKUP(A116,materias!$A$2:$F$179,6,FALSE)," ")</f>
        <v>6</v>
      </c>
      <c r="N116" s="217">
        <v>1</v>
      </c>
      <c r="P116" s="217">
        <v>1</v>
      </c>
      <c r="T116" s="75" t="s">
        <v>856</v>
      </c>
      <c r="U116" s="44"/>
      <c r="V116" s="44"/>
      <c r="W116" s="44"/>
      <c r="X116" s="44" t="str">
        <f>IF(I116&gt;0,VLOOKUP(A116,materias!A$2:G$179,7,FALSE)," ")</f>
        <v>cómputo</v>
      </c>
      <c r="Y116" s="62"/>
      <c r="Z116" s="62" t="str">
        <f>IF(I116&gt;0,VLOOKUP(A116,materias!A$2:J$179,10,FALSE)," ")</f>
        <v>DX</v>
      </c>
      <c r="AA116" s="62"/>
      <c r="AB116" s="44"/>
      <c r="AC116" s="44"/>
      <c r="AD116" s="44"/>
      <c r="AE116" s="44"/>
      <c r="AF116" s="44"/>
      <c r="AG116" s="75" t="s">
        <v>858</v>
      </c>
    </row>
    <row r="117" spans="1:33" s="217" customFormat="1" x14ac:dyDescent="0.2">
      <c r="A117" s="75" t="s">
        <v>567</v>
      </c>
      <c r="B117" s="75" t="str">
        <f>VLOOKUP(A117,materias!$A$2:$E$179,5,FALSE)</f>
        <v>nec</v>
      </c>
      <c r="C117" s="134">
        <v>0</v>
      </c>
      <c r="D117" s="125"/>
      <c r="E117" s="152">
        <f t="shared" si="10"/>
        <v>0</v>
      </c>
      <c r="F117" s="244">
        <v>24</v>
      </c>
      <c r="G117" s="21">
        <f>VLOOKUP(A117,materias!$A$2:$B$179,2,FALSE)</f>
        <v>10944</v>
      </c>
      <c r="H117" s="164" t="str">
        <f>VLOOKUP(G117,materias!$B$2:$C$179,2,FALSE)</f>
        <v>Imágenes Digitales I</v>
      </c>
      <c r="I117" s="74">
        <v>1</v>
      </c>
      <c r="J117" s="44" t="s">
        <v>1420</v>
      </c>
      <c r="K117" s="43">
        <v>15</v>
      </c>
      <c r="L117" s="44"/>
      <c r="M117" s="44">
        <f>IF(I117&gt;0,VLOOKUP(A117,materias!$A$2:$F$179,6,FALSE)," ")</f>
        <v>6</v>
      </c>
      <c r="N117" s="217">
        <v>1</v>
      </c>
      <c r="P117" s="217">
        <v>1</v>
      </c>
      <c r="R117" s="217">
        <v>1</v>
      </c>
      <c r="T117" s="75" t="s">
        <v>1402</v>
      </c>
      <c r="U117" s="44"/>
      <c r="V117" s="44"/>
      <c r="W117" s="44"/>
      <c r="X117" s="44" t="str">
        <f>IF(I117&gt;0,VLOOKUP(A117,materias!A$2:G$179,7,FALSE)," ")</f>
        <v>cómputo</v>
      </c>
      <c r="Y117" s="62"/>
      <c r="Z117" s="62" t="str">
        <f>IF(I117&gt;0,VLOOKUP(A117,materias!A$2:J$179,10,FALSE)," ")</f>
        <v>DX</v>
      </c>
      <c r="AA117" s="62"/>
      <c r="AB117" s="44"/>
      <c r="AC117" s="44"/>
      <c r="AD117" s="44"/>
      <c r="AE117" s="44"/>
      <c r="AF117" s="44"/>
      <c r="AG117" s="75" t="s">
        <v>858</v>
      </c>
    </row>
    <row r="118" spans="1:33" s="217" customFormat="1" x14ac:dyDescent="0.2">
      <c r="A118" s="75" t="s">
        <v>567</v>
      </c>
      <c r="B118" s="75" t="str">
        <f>VLOOKUP(A118,materias!$A$2:$E$179,5,FALSE)</f>
        <v>nec</v>
      </c>
      <c r="C118" s="134">
        <f>'mapa NEC'!H36</f>
        <v>0</v>
      </c>
      <c r="D118" s="125"/>
      <c r="E118" s="152">
        <f t="shared" si="10"/>
        <v>0</v>
      </c>
      <c r="F118" s="244">
        <v>24</v>
      </c>
      <c r="G118" s="21">
        <f>VLOOKUP(A118,materias!$A$2:$B$179,2,FALSE)</f>
        <v>10944</v>
      </c>
      <c r="H118" s="164" t="str">
        <f>VLOOKUP(G118,materias!$B$2:$C$179,2,FALSE)</f>
        <v>Imágenes Digitales I</v>
      </c>
      <c r="I118" s="74">
        <v>1</v>
      </c>
      <c r="J118" s="44" t="s">
        <v>1421</v>
      </c>
      <c r="K118" s="43">
        <v>15</v>
      </c>
      <c r="L118" s="44"/>
      <c r="M118" s="44">
        <f>IF(I118&gt;0,VLOOKUP(A118,materias!$A$2:$F$179,6,FALSE)," ")</f>
        <v>6</v>
      </c>
      <c r="O118" s="217">
        <v>1</v>
      </c>
      <c r="Q118" s="217">
        <v>1</v>
      </c>
      <c r="T118" s="75" t="s">
        <v>856</v>
      </c>
      <c r="U118" s="44"/>
      <c r="V118" s="44"/>
      <c r="W118" s="44"/>
      <c r="X118" s="44" t="str">
        <f>IF(I118&gt;0,VLOOKUP(A118,materias!A$2:G$179,7,FALSE)," ")</f>
        <v>cómputo</v>
      </c>
      <c r="Y118" s="62"/>
      <c r="Z118" s="62" t="str">
        <f>IF(I118&gt;0,VLOOKUP(A118,materias!A$2:J$179,10,FALSE)," ")</f>
        <v>DX</v>
      </c>
      <c r="AA118" s="62"/>
      <c r="AB118" s="44"/>
      <c r="AC118" s="44"/>
      <c r="AD118" s="44"/>
      <c r="AE118" s="44"/>
      <c r="AF118" s="44"/>
      <c r="AG118" s="75" t="s">
        <v>858</v>
      </c>
    </row>
    <row r="119" spans="1:33" s="217" customFormat="1" x14ac:dyDescent="0.2">
      <c r="A119" s="75" t="s">
        <v>573</v>
      </c>
      <c r="B119" s="75" t="str">
        <f>VLOOKUP(A119,materias!$A$2:$E$179,5,FALSE)</f>
        <v>nec</v>
      </c>
      <c r="C119" s="134">
        <f>'mapa NEC'!P14</f>
        <v>0</v>
      </c>
      <c r="D119" s="125"/>
      <c r="E119" s="152">
        <f t="shared" si="7"/>
        <v>0</v>
      </c>
      <c r="F119" s="244">
        <v>44</v>
      </c>
      <c r="G119" s="21">
        <f>VLOOKUP(A119,materias!$A$2:$B$179,2,FALSE)</f>
        <v>10947</v>
      </c>
      <c r="H119" s="164" t="str">
        <f>VLOOKUP(G119,materias!$B$2:$C$179,2,FALSE)</f>
        <v>Imágenes Digitales II</v>
      </c>
      <c r="I119" s="74">
        <v>1</v>
      </c>
      <c r="J119" s="44" t="s">
        <v>1415</v>
      </c>
      <c r="K119" s="43">
        <v>15</v>
      </c>
      <c r="L119" s="44"/>
      <c r="M119" s="44">
        <f>IF(I119&gt;0,VLOOKUP(A119,materias!$A$2:$F$179,6,FALSE)," ")</f>
        <v>6</v>
      </c>
      <c r="N119" s="217">
        <v>1</v>
      </c>
      <c r="P119" s="217">
        <v>1</v>
      </c>
      <c r="R119" s="217">
        <v>1</v>
      </c>
      <c r="T119" s="75" t="s">
        <v>1396</v>
      </c>
      <c r="U119" s="44"/>
      <c r="V119" s="44"/>
      <c r="W119" s="44"/>
      <c r="X119" s="44" t="str">
        <f>IF(I119&gt;0,VLOOKUP(A119,materias!A$2:G$179,7,FALSE)," ")</f>
        <v>cómputo</v>
      </c>
      <c r="Y119" s="62"/>
      <c r="Z119" s="62" t="str">
        <f>IF(I119&gt;0,VLOOKUP(A119,materias!A$2:J$179,10,FALSE)," ")</f>
        <v>DX</v>
      </c>
      <c r="AA119" s="62"/>
      <c r="AB119" s="44"/>
      <c r="AC119" s="44"/>
      <c r="AD119" s="44"/>
      <c r="AE119" s="44"/>
      <c r="AF119" s="44"/>
      <c r="AG119" s="75" t="s">
        <v>864</v>
      </c>
    </row>
    <row r="120" spans="1:33" s="217" customFormat="1" hidden="1" x14ac:dyDescent="0.2">
      <c r="A120" s="75" t="s">
        <v>574</v>
      </c>
      <c r="B120" s="75" t="str">
        <f>VLOOKUP(A120,materias!$A$2:$E$179,5,FALSE)</f>
        <v>nec</v>
      </c>
      <c r="C120" s="134">
        <f>'mapa NEC'!P20</f>
        <v>0</v>
      </c>
      <c r="D120" s="125"/>
      <c r="E120" s="152">
        <f t="shared" si="7"/>
        <v>0</v>
      </c>
      <c r="F120" s="244">
        <v>45</v>
      </c>
      <c r="G120" s="21">
        <f>VLOOKUP(A120,materias!$A$2:$B$179,2,FALSE)</f>
        <v>10948</v>
      </c>
      <c r="H120" s="164" t="str">
        <f>VLOOKUP(G120,materias!$B$2:$C$179,2,FALSE)</f>
        <v>Objetos de Interacción II</v>
      </c>
      <c r="I120" s="74">
        <v>0</v>
      </c>
      <c r="J120" s="44"/>
      <c r="K120" s="43"/>
      <c r="L120" s="44"/>
      <c r="M120" s="44" t="str">
        <f>IF(I120&gt;0,VLOOKUP(A120,materias!$A$2:$F$179,6,FALSE)," ")</f>
        <v xml:space="preserve"> </v>
      </c>
      <c r="T120" s="75"/>
      <c r="U120" s="44"/>
      <c r="V120" s="44" t="str">
        <f>IFERROR(VLOOKUP(U120,profesores!$A$2:$B$55,2,FALSE)," ")</f>
        <v xml:space="preserve"> </v>
      </c>
      <c r="W120" s="44" t="str">
        <f>IFERROR(VLOOKUP(V120,profesores!$B$2:$C$55,2,FALSE)," ")</f>
        <v xml:space="preserve"> </v>
      </c>
      <c r="X120" s="44"/>
      <c r="Y120" s="62"/>
      <c r="Z120" s="62" t="str">
        <f>IF(I120&gt;0,VLOOKUP(A120,materias!A$2:J$179,10,FALSE)," ")</f>
        <v xml:space="preserve"> </v>
      </c>
      <c r="AA120" s="62"/>
      <c r="AB120" s="44"/>
      <c r="AC120" s="44"/>
      <c r="AD120" s="44"/>
      <c r="AE120" s="44"/>
      <c r="AF120" s="44"/>
      <c r="AG120" s="44"/>
    </row>
    <row r="121" spans="1:33" s="217" customFormat="1" hidden="1" x14ac:dyDescent="0.2">
      <c r="A121" s="75" t="s">
        <v>570</v>
      </c>
      <c r="B121" s="75" t="str">
        <f>VLOOKUP(A121,materias!$A$2:$E$179,5,FALSE)</f>
        <v>nec</v>
      </c>
      <c r="C121" s="134">
        <f>'mapa NEC'!P29</f>
        <v>0</v>
      </c>
      <c r="D121" s="125"/>
      <c r="E121" s="152">
        <f t="shared" si="7"/>
        <v>0</v>
      </c>
      <c r="F121" s="244">
        <v>46</v>
      </c>
      <c r="G121" s="21">
        <f>VLOOKUP(A121,materias!$A$2:$B$179,2,FALSE)</f>
        <v>10129</v>
      </c>
      <c r="H121" s="164" t="str">
        <f>VLOOKUP(G121,materias!$B$2:$C$179,2,FALSE)</f>
        <v>Cultura y Diseño</v>
      </c>
      <c r="I121" s="74">
        <v>0</v>
      </c>
      <c r="J121" s="44"/>
      <c r="K121" s="43"/>
      <c r="L121" s="44"/>
      <c r="M121" s="44" t="str">
        <f>IF(I121&gt;0,VLOOKUP(A121,materias!$A$2:$F$179,6,FALSE)," ")</f>
        <v xml:space="preserve"> </v>
      </c>
      <c r="T121" s="75"/>
      <c r="U121" s="44"/>
      <c r="V121" s="44" t="str">
        <f>IFERROR(VLOOKUP(U121,profesores!$A$2:$B$55,2,FALSE)," ")</f>
        <v xml:space="preserve"> </v>
      </c>
      <c r="W121" s="44" t="str">
        <f>IFERROR(VLOOKUP(V121,profesores!$B$2:$C$55,2,FALSE)," ")</f>
        <v xml:space="preserve"> </v>
      </c>
      <c r="X121" s="44"/>
      <c r="Y121" s="62"/>
      <c r="Z121" s="62" t="str">
        <f>IF(I121&gt;0,VLOOKUP(A121,materias!A$2:J$179,10,FALSE)," ")</f>
        <v xml:space="preserve"> </v>
      </c>
      <c r="AA121" s="62"/>
      <c r="AB121" s="44"/>
      <c r="AC121" s="44"/>
      <c r="AD121" s="44"/>
      <c r="AE121" s="44"/>
      <c r="AF121" s="44"/>
      <c r="AG121" s="44"/>
    </row>
    <row r="122" spans="1:33" s="217" customFormat="1" hidden="1" x14ac:dyDescent="0.2">
      <c r="A122" s="44" t="s">
        <v>611</v>
      </c>
      <c r="B122" s="75" t="str">
        <f>VLOOKUP(A122,materias!$A$2:$E$179,5,FALSE)</f>
        <v>nec</v>
      </c>
      <c r="C122" s="134">
        <f>'mapa NEC'!P32</f>
        <v>0</v>
      </c>
      <c r="D122" s="125"/>
      <c r="E122" s="152">
        <f t="shared" si="7"/>
        <v>0</v>
      </c>
      <c r="F122" s="244">
        <v>47</v>
      </c>
      <c r="G122" s="21">
        <f>VLOOKUP(A122,materias!$A$2:$B$179,2,FALSE)</f>
        <v>10010</v>
      </c>
      <c r="H122" s="164" t="str">
        <f>VLOOKUP(G122,materias!$B$2:$C$179,2,FALSE)</f>
        <v>Cultura Dominante y Construcción de Alternativas</v>
      </c>
      <c r="I122" s="74">
        <v>0</v>
      </c>
      <c r="J122" s="44"/>
      <c r="K122" s="43"/>
      <c r="L122" s="44"/>
      <c r="M122" s="44" t="str">
        <f>IF(I122&gt;0,VLOOKUP(A122,materias!$A$2:$F$179,6,FALSE)," ")</f>
        <v xml:space="preserve"> </v>
      </c>
      <c r="T122" s="75"/>
      <c r="U122" s="44"/>
      <c r="V122" s="44" t="str">
        <f>IFERROR(VLOOKUP(U122,profesores!$A$2:$B$55,2,FALSE)," ")</f>
        <v xml:space="preserve"> </v>
      </c>
      <c r="W122" s="44" t="str">
        <f>IFERROR(VLOOKUP(V122,profesores!$B$2:$C$55,2,FALSE)," ")</f>
        <v xml:space="preserve"> </v>
      </c>
      <c r="X122" s="44"/>
      <c r="Y122" s="62"/>
      <c r="Z122" s="62" t="str">
        <f>IF(I122&gt;0,VLOOKUP(A122,materias!A$2:J$179,10,FALSE)," ")</f>
        <v xml:space="preserve"> </v>
      </c>
      <c r="AA122" s="62"/>
      <c r="AB122" s="125"/>
      <c r="AG122" s="62"/>
    </row>
    <row r="123" spans="1:33" s="217" customFormat="1" hidden="1" x14ac:dyDescent="0.2">
      <c r="A123" s="44" t="s">
        <v>580</v>
      </c>
      <c r="B123" s="75" t="str">
        <f>VLOOKUP(A123,materias!$A$2:$E$179,5,FALSE)</f>
        <v>nec</v>
      </c>
      <c r="C123" s="134">
        <f>'mapa NEC'!T5</f>
        <v>0</v>
      </c>
      <c r="D123" s="125"/>
      <c r="E123" s="152">
        <f t="shared" si="7"/>
        <v>0</v>
      </c>
      <c r="F123" s="244">
        <v>51</v>
      </c>
      <c r="G123" s="21">
        <f>VLOOKUP(A123,materias!$A$2:$B$179,2,FALSE)</f>
        <v>10525</v>
      </c>
      <c r="H123" s="164" t="str">
        <f>VLOOKUP(G123,materias!$B$2:$C$179,2,FALSE)</f>
        <v>Innovación Tecnológica en la Educación</v>
      </c>
      <c r="I123" s="74">
        <v>0</v>
      </c>
      <c r="J123" s="44"/>
      <c r="K123" s="43"/>
      <c r="L123" s="44"/>
      <c r="M123" s="44" t="str">
        <f>IF(I123&gt;0,VLOOKUP(A123,materias!$A$2:$F$179,6,FALSE)," ")</f>
        <v xml:space="preserve"> </v>
      </c>
      <c r="T123" s="75"/>
      <c r="U123" s="44"/>
      <c r="V123" s="44" t="str">
        <f>IFERROR(VLOOKUP(U123,profesores!$A$2:$B$55,2,FALSE)," ")</f>
        <v xml:space="preserve"> </v>
      </c>
      <c r="W123" s="44" t="str">
        <f>IFERROR(VLOOKUP(V123,profesores!$B$2:$C$55,2,FALSE)," ")</f>
        <v xml:space="preserve"> </v>
      </c>
      <c r="X123" s="44"/>
      <c r="Y123" s="62"/>
      <c r="Z123" s="62" t="str">
        <f>IF(I123&gt;0,VLOOKUP(A123,materias!A$2:J$179,10,FALSE)," ")</f>
        <v xml:space="preserve"> </v>
      </c>
      <c r="AA123" s="62"/>
      <c r="AB123" s="44"/>
      <c r="AC123" s="44"/>
      <c r="AD123" s="44"/>
      <c r="AE123" s="44"/>
      <c r="AF123" s="44"/>
      <c r="AG123" s="44"/>
    </row>
    <row r="124" spans="1:33" s="44" customFormat="1" hidden="1" x14ac:dyDescent="0.2">
      <c r="A124" s="44" t="s">
        <v>620</v>
      </c>
      <c r="B124" s="75" t="str">
        <f>VLOOKUP(A124,materias!$A$2:$E$179,5,FALSE)</f>
        <v>nec</v>
      </c>
      <c r="C124" s="134">
        <f>'mapa NEC'!T11</f>
        <v>0</v>
      </c>
      <c r="D124" s="125"/>
      <c r="E124" s="152">
        <f t="shared" si="7"/>
        <v>0</v>
      </c>
      <c r="F124" s="244">
        <v>52</v>
      </c>
      <c r="G124" s="21">
        <f>VLOOKUP(A124,materias!$A$2:$B$179,2,FALSE)</f>
        <v>10215</v>
      </c>
      <c r="H124" s="164" t="str">
        <f>VLOOKUP(G124,materias!$B$2:$C$179,2,FALSE)</f>
        <v>Guionismo</v>
      </c>
      <c r="I124" s="74">
        <v>0</v>
      </c>
      <c r="K124" s="43"/>
      <c r="M124" s="44" t="str">
        <f>IF(I124&gt;0,VLOOKUP(A124,materias!$A$2:$F$179,6,FALSE)," ")</f>
        <v xml:space="preserve"> </v>
      </c>
      <c r="N124" s="217"/>
      <c r="O124" s="217"/>
      <c r="P124" s="217"/>
      <c r="Q124" s="217"/>
      <c r="R124" s="217"/>
      <c r="S124" s="217"/>
      <c r="T124" s="75"/>
      <c r="V124" s="44" t="str">
        <f>IFERROR(VLOOKUP(U124,profesores!$A$2:$B$55,2,FALSE)," ")</f>
        <v xml:space="preserve"> </v>
      </c>
      <c r="W124" s="44" t="str">
        <f>IFERROR(VLOOKUP(V124,profesores!$B$2:$C$55,2,FALSE)," ")</f>
        <v xml:space="preserve"> </v>
      </c>
      <c r="Y124" s="62"/>
      <c r="Z124" s="62" t="str">
        <f>IF(I124&gt;0,VLOOKUP(A124,materias!A$2:J$179,10,FALSE)," ")</f>
        <v xml:space="preserve"> </v>
      </c>
      <c r="AA124" s="62"/>
    </row>
    <row r="125" spans="1:33" s="44" customFormat="1" hidden="1" x14ac:dyDescent="0.2">
      <c r="A125" s="44" t="s">
        <v>575</v>
      </c>
      <c r="B125" s="75" t="str">
        <f>VLOOKUP(A125,materias!$A$2:$E$179,5,FALSE)</f>
        <v>nec</v>
      </c>
      <c r="C125" s="134">
        <f>'mapa NEC'!T14</f>
        <v>0</v>
      </c>
      <c r="D125" s="125"/>
      <c r="E125" s="152">
        <f t="shared" si="7"/>
        <v>0</v>
      </c>
      <c r="F125" s="244">
        <v>53</v>
      </c>
      <c r="G125" s="21">
        <f>VLOOKUP(A125,materias!$A$2:$B$179,2,FALSE)</f>
        <v>10217</v>
      </c>
      <c r="H125" s="164" t="str">
        <f>VLOOKUP(G125,materias!$B$2:$C$179,2,FALSE)</f>
        <v>Lenguaje del Sonido</v>
      </c>
      <c r="I125" s="74">
        <v>0</v>
      </c>
      <c r="K125" s="43"/>
      <c r="M125" s="44" t="str">
        <f>IF(I125&gt;0,VLOOKUP(A125,materias!$A$2:$F$179,6,FALSE)," ")</f>
        <v xml:space="preserve"> </v>
      </c>
      <c r="N125" s="217"/>
      <c r="O125" s="217"/>
      <c r="P125" s="217"/>
      <c r="Q125" s="217"/>
      <c r="R125" s="217"/>
      <c r="S125" s="217"/>
      <c r="T125" s="75"/>
      <c r="V125" s="44" t="str">
        <f>IFERROR(VLOOKUP(U125,profesores!$A$2:$B$55,2,FALSE)," ")</f>
        <v xml:space="preserve"> </v>
      </c>
      <c r="W125" s="44" t="str">
        <f>IFERROR(VLOOKUP(V125,profesores!$B$2:$C$55,2,FALSE)," ")</f>
        <v xml:space="preserve"> </v>
      </c>
      <c r="Y125" s="62"/>
      <c r="Z125" s="62" t="str">
        <f>IF(I125&gt;0,VLOOKUP(A125,materias!A$2:J$179,10,FALSE)," ")</f>
        <v xml:space="preserve"> </v>
      </c>
      <c r="AA125" s="62"/>
    </row>
    <row r="126" spans="1:33" s="44" customFormat="1" hidden="1" x14ac:dyDescent="0.2">
      <c r="A126" s="75" t="s">
        <v>576</v>
      </c>
      <c r="B126" s="75" t="str">
        <f>VLOOKUP(A126,materias!$A$2:$E$179,5,FALSE)</f>
        <v>nec</v>
      </c>
      <c r="C126" s="134">
        <f>'mapa NEC'!T17</f>
        <v>1</v>
      </c>
      <c r="D126" s="125"/>
      <c r="E126" s="152">
        <f t="shared" si="7"/>
        <v>1</v>
      </c>
      <c r="F126" s="244">
        <v>54</v>
      </c>
      <c r="G126" s="21">
        <f>VLOOKUP(A126,materias!$A$2:$B$179,2,FALSE)</f>
        <v>10729</v>
      </c>
      <c r="H126" s="164" t="str">
        <f>VLOOKUP(G126,materias!$B$2:$C$179,2,FALSE)</f>
        <v>Modelado de Software</v>
      </c>
      <c r="I126" s="74">
        <v>0</v>
      </c>
      <c r="K126" s="43"/>
      <c r="M126" s="44" t="str">
        <f>IF(I126&gt;0,VLOOKUP(A126,materias!$A$2:$F$179,6,FALSE)," ")</f>
        <v xml:space="preserve"> </v>
      </c>
      <c r="N126" s="217"/>
      <c r="O126" s="217"/>
      <c r="P126" s="217"/>
      <c r="Q126" s="217"/>
      <c r="R126" s="217"/>
      <c r="S126" s="217"/>
      <c r="T126" s="75"/>
      <c r="V126" s="44" t="str">
        <f>IFERROR(VLOOKUP(U126,profesores!$A$2:$B$55,2,FALSE)," ")</f>
        <v xml:space="preserve"> </v>
      </c>
      <c r="W126" s="44" t="str">
        <f>IFERROR(VLOOKUP(V126,profesores!$B$2:$C$55,2,FALSE)," ")</f>
        <v xml:space="preserve"> </v>
      </c>
      <c r="Y126" s="62"/>
      <c r="Z126" s="62" t="str">
        <f>IF(I126&gt;0,VLOOKUP(A126,materias!A$2:J$179,10,FALSE)," ")</f>
        <v xml:space="preserve"> </v>
      </c>
      <c r="AA126" s="62"/>
    </row>
    <row r="127" spans="1:33" s="44" customFormat="1" hidden="1" x14ac:dyDescent="0.2">
      <c r="A127" s="75" t="s">
        <v>577</v>
      </c>
      <c r="B127" s="75" t="str">
        <f>VLOOKUP(A127,materias!$A$2:$E$179,5,FALSE)</f>
        <v>nec</v>
      </c>
      <c r="C127" s="134">
        <f>'mapa NEC'!T20</f>
        <v>0</v>
      </c>
      <c r="D127" s="125"/>
      <c r="E127" s="152">
        <f t="shared" si="7"/>
        <v>0</v>
      </c>
      <c r="F127" s="244">
        <v>55</v>
      </c>
      <c r="G127" s="21">
        <f>VLOOKUP(A127,materias!$A$2:$B$179,2,FALSE)</f>
        <v>10949</v>
      </c>
      <c r="H127" s="55" t="str">
        <f>VLOOKUP(G127,materias!$B$2:$C$179,2,FALSE)</f>
        <v>Diseño de Interacción I</v>
      </c>
      <c r="I127" s="74">
        <v>0</v>
      </c>
      <c r="K127" s="43"/>
      <c r="M127" s="44" t="str">
        <f>IF(I127&gt;0,VLOOKUP(A127,materias!$A$2:$F$179,6,FALSE)," ")</f>
        <v xml:space="preserve"> </v>
      </c>
      <c r="N127" s="217"/>
      <c r="O127" s="217"/>
      <c r="P127" s="217"/>
      <c r="Q127" s="217"/>
      <c r="R127" s="217"/>
      <c r="S127" s="217"/>
      <c r="T127" s="75"/>
      <c r="V127" s="44" t="str">
        <f>IFERROR(VLOOKUP(U127,profesores!$A$2:$B$55,2,FALSE)," ")</f>
        <v xml:space="preserve"> </v>
      </c>
      <c r="W127" s="44" t="str">
        <f>IFERROR(VLOOKUP(V127,profesores!$B$2:$C$55,2,FALSE)," ")</f>
        <v xml:space="preserve"> </v>
      </c>
      <c r="Y127" s="62"/>
      <c r="Z127" s="62" t="str">
        <f>IF(I127&gt;0,VLOOKUP(A127,materias!A$2:J$179,10,FALSE)," ")</f>
        <v xml:space="preserve"> </v>
      </c>
      <c r="AA127" s="62"/>
    </row>
    <row r="128" spans="1:33" s="44" customFormat="1" hidden="1" x14ac:dyDescent="0.2">
      <c r="A128" s="44" t="s">
        <v>578</v>
      </c>
      <c r="B128" s="75" t="str">
        <f>VLOOKUP(A128,materias!$A$2:$E$179,5,FALSE)</f>
        <v>nec</v>
      </c>
      <c r="C128" s="134">
        <f>'mapa NEC'!T26</f>
        <v>0</v>
      </c>
      <c r="D128" s="125"/>
      <c r="E128" s="152">
        <f t="shared" si="7"/>
        <v>0</v>
      </c>
      <c r="F128" s="244">
        <v>56</v>
      </c>
      <c r="G128" s="21">
        <f>VLOOKUP(A128,materias!$A$2:$B$179,2,FALSE)</f>
        <v>9969</v>
      </c>
      <c r="H128" s="164" t="str">
        <f>VLOOKUP(G128,materias!$B$2:$C$179,2,FALSE)</f>
        <v>Fundamentos de Administración</v>
      </c>
      <c r="I128" s="74">
        <v>0</v>
      </c>
      <c r="K128" s="43"/>
      <c r="M128" s="44" t="str">
        <f>IF(I128&gt;0,VLOOKUP(A128,materias!$A$2:$F$179,6,FALSE)," ")</f>
        <v xml:space="preserve"> </v>
      </c>
      <c r="N128" s="217"/>
      <c r="O128" s="217"/>
      <c r="P128" s="217"/>
      <c r="Q128" s="217"/>
      <c r="R128" s="217"/>
      <c r="S128" s="217"/>
      <c r="T128" s="75"/>
      <c r="V128" s="44" t="str">
        <f>IFERROR(VLOOKUP(U128,profesores!$A$2:$B$55,2,FALSE)," ")</f>
        <v xml:space="preserve"> </v>
      </c>
      <c r="W128" s="44" t="str">
        <f>IFERROR(VLOOKUP(V128,profesores!$B$2:$C$55,2,FALSE)," ")</f>
        <v xml:space="preserve"> </v>
      </c>
      <c r="Y128" s="62"/>
      <c r="Z128" s="62" t="str">
        <f>IF(I128&gt;0,VLOOKUP(A128,materias!A$2:J$179,10,FALSE)," ")</f>
        <v xml:space="preserve"> </v>
      </c>
      <c r="AA128" s="62"/>
    </row>
    <row r="129" spans="1:33" s="44" customFormat="1" hidden="1" x14ac:dyDescent="0.2">
      <c r="A129" s="44" t="s">
        <v>612</v>
      </c>
      <c r="B129" s="75" t="str">
        <f>VLOOKUP(A129,materias!$A$2:$E$179,5,FALSE)</f>
        <v>nec</v>
      </c>
      <c r="C129" s="134">
        <f>'mapa NEC'!T32</f>
        <v>0</v>
      </c>
      <c r="D129" s="125"/>
      <c r="E129" s="152">
        <f t="shared" si="7"/>
        <v>0</v>
      </c>
      <c r="F129" s="244">
        <v>57</v>
      </c>
      <c r="G129" s="21">
        <f>VLOOKUP(A129,materias!$A$2:$B$179,2,FALSE)</f>
        <v>10011</v>
      </c>
      <c r="H129" s="164" t="str">
        <f>VLOOKUP(G129,materias!$B$2:$C$179,2,FALSE)</f>
        <v>Desarrollo Humano en un Mundo Globalizado</v>
      </c>
      <c r="I129" s="74">
        <v>0</v>
      </c>
      <c r="K129" s="43"/>
      <c r="M129" s="44" t="str">
        <f>IF(I129&gt;0,VLOOKUP(A129,materias!$A$2:$F$179,6,FALSE)," ")</f>
        <v xml:space="preserve"> </v>
      </c>
      <c r="N129" s="217"/>
      <c r="O129" s="217"/>
      <c r="P129" s="217"/>
      <c r="Q129" s="217"/>
      <c r="R129" s="217"/>
      <c r="S129" s="217"/>
      <c r="T129" s="75"/>
      <c r="V129" s="44" t="str">
        <f>IFERROR(VLOOKUP(U129,profesores!$A$2:$B$55,2,FALSE)," ")</f>
        <v xml:space="preserve"> </v>
      </c>
      <c r="W129" s="44" t="str">
        <f>IFERROR(VLOOKUP(V129,profesores!$B$2:$C$55,2,FALSE)," ")</f>
        <v xml:space="preserve"> </v>
      </c>
      <c r="Y129" s="62"/>
      <c r="Z129" s="62" t="str">
        <f>IF(I129&gt;0,VLOOKUP(A129,materias!A$2:J$179,10,FALSE)," ")</f>
        <v xml:space="preserve"> </v>
      </c>
      <c r="AA129" s="62"/>
      <c r="AB129" s="125"/>
      <c r="AC129" s="217"/>
      <c r="AD129" s="217"/>
      <c r="AE129" s="217"/>
      <c r="AF129" s="217"/>
      <c r="AG129" s="62"/>
    </row>
    <row r="130" spans="1:33" s="44" customFormat="1" hidden="1" x14ac:dyDescent="0.2">
      <c r="A130" s="75" t="s">
        <v>584</v>
      </c>
      <c r="B130" s="75" t="str">
        <f>VLOOKUP(A130,materias!$A$2:$E$179,5,FALSE)</f>
        <v>nec</v>
      </c>
      <c r="C130" s="134">
        <f>'mapa NEC'!X5</f>
        <v>0</v>
      </c>
      <c r="D130" s="125"/>
      <c r="E130" s="152">
        <f t="shared" si="7"/>
        <v>0</v>
      </c>
      <c r="F130" s="244">
        <v>61</v>
      </c>
      <c r="G130" s="21">
        <f>VLOOKUP(A130,materias!$A$2:$B$179,2,FALSE)</f>
        <v>10530</v>
      </c>
      <c r="H130" s="164" t="str">
        <f>VLOOKUP(G130,materias!$B$2:$C$179,2,FALSE)</f>
        <v>Comunicación y Diseño de Recursos Educativos</v>
      </c>
      <c r="I130" s="74">
        <v>0</v>
      </c>
      <c r="K130" s="43"/>
      <c r="M130" s="44" t="str">
        <f>IF(I130&gt;0,VLOOKUP(A130,materias!$A$2:$F$179,6,FALSE)," ")</f>
        <v xml:space="preserve"> </v>
      </c>
      <c r="N130" s="217"/>
      <c r="O130" s="217"/>
      <c r="P130" s="217"/>
      <c r="Q130" s="217"/>
      <c r="R130" s="217"/>
      <c r="S130" s="217"/>
      <c r="T130" s="75"/>
      <c r="V130" s="44" t="str">
        <f>IFERROR(VLOOKUP(U130,profesores!$A$2:$B$55,2,FALSE)," ")</f>
        <v xml:space="preserve"> </v>
      </c>
      <c r="W130" s="44" t="str">
        <f>IFERROR(VLOOKUP(V130,profesores!$B$2:$C$55,2,FALSE)," ")</f>
        <v xml:space="preserve"> </v>
      </c>
      <c r="Y130" s="62"/>
      <c r="Z130" s="62" t="str">
        <f>IF(I130&gt;0,VLOOKUP(A130,materias!A$2:J$179,10,FALSE)," ")</f>
        <v xml:space="preserve"> </v>
      </c>
      <c r="AA130" s="62"/>
    </row>
    <row r="131" spans="1:33" s="44" customFormat="1" hidden="1" x14ac:dyDescent="0.2">
      <c r="A131" s="75" t="s">
        <v>582</v>
      </c>
      <c r="B131" s="75" t="str">
        <f>VLOOKUP(A131,materias!$A$2:$E$179,5,FALSE)</f>
        <v>nec</v>
      </c>
      <c r="C131" s="134">
        <f>'mapa NEC'!X20</f>
        <v>0</v>
      </c>
      <c r="D131" s="125"/>
      <c r="E131" s="152">
        <f t="shared" si="7"/>
        <v>0</v>
      </c>
      <c r="F131" s="244">
        <v>62</v>
      </c>
      <c r="G131" s="21">
        <f>VLOOKUP(A131,materias!$A$2:$B$179,2,FALSE)</f>
        <v>10950</v>
      </c>
      <c r="H131" s="164" t="str">
        <f>VLOOKUP(G131,materias!$B$2:$C$179,2,FALSE)</f>
        <v>Diseño de Interacción II</v>
      </c>
      <c r="I131" s="74">
        <v>0</v>
      </c>
      <c r="K131" s="43"/>
      <c r="M131" s="44" t="str">
        <f>IF(I131&gt;0,VLOOKUP(A131,materias!$A$2:$F$179,6,FALSE)," ")</f>
        <v xml:space="preserve"> </v>
      </c>
      <c r="N131" s="217"/>
      <c r="O131" s="217"/>
      <c r="P131" s="217"/>
      <c r="Q131" s="217"/>
      <c r="R131" s="217"/>
      <c r="S131" s="217"/>
      <c r="T131" s="75"/>
      <c r="V131" s="44" t="str">
        <f>IFERROR(VLOOKUP(U131,profesores!$A$2:$B$55,2,FALSE)," ")</f>
        <v xml:space="preserve"> </v>
      </c>
      <c r="W131" s="44" t="str">
        <f>IFERROR(VLOOKUP(V131,profesores!$B$2:$C$55,2,FALSE)," ")</f>
        <v xml:space="preserve"> </v>
      </c>
      <c r="Y131" s="62"/>
      <c r="Z131" s="62" t="str">
        <f>IF(I131&gt;0,VLOOKUP(A131,materias!A$2:J$179,10,FALSE)," ")</f>
        <v xml:space="preserve"> </v>
      </c>
      <c r="AA131" s="62"/>
      <c r="AB131" s="125"/>
      <c r="AC131" s="217"/>
      <c r="AD131" s="217"/>
      <c r="AE131" s="217"/>
      <c r="AF131" s="217"/>
      <c r="AG131" s="62"/>
    </row>
    <row r="132" spans="1:33" s="44" customFormat="1" hidden="1" x14ac:dyDescent="0.2">
      <c r="A132" s="75" t="s">
        <v>618</v>
      </c>
      <c r="B132" s="75" t="str">
        <f>VLOOKUP(A132,materias!$A$2:$E$179,5,FALSE)</f>
        <v>nec</v>
      </c>
      <c r="C132" s="134">
        <f>'mapa NEC'!X23</f>
        <v>0</v>
      </c>
      <c r="D132" s="125"/>
      <c r="E132" s="152">
        <f t="shared" ref="E132:E166" si="11">C132+D132</f>
        <v>0</v>
      </c>
      <c r="F132" s="244">
        <v>63</v>
      </c>
      <c r="G132" s="21">
        <f>VLOOKUP(A132,materias!$A$2:$B$179,2,FALSE)</f>
        <v>10951</v>
      </c>
      <c r="H132" s="164" t="str">
        <f>VLOOKUP(G132,materias!$B$2:$C$179,2,FALSE)</f>
        <v>Proyecto Interactivo Integral I</v>
      </c>
      <c r="I132" s="74">
        <v>0</v>
      </c>
      <c r="K132" s="43"/>
      <c r="M132" s="44" t="str">
        <f>IF(I132&gt;0,VLOOKUP(A132,materias!$A$2:$F$179,6,FALSE)," ")</f>
        <v xml:space="preserve"> </v>
      </c>
      <c r="N132" s="217"/>
      <c r="O132" s="217"/>
      <c r="P132" s="217"/>
      <c r="Q132" s="217"/>
      <c r="R132" s="217"/>
      <c r="S132" s="217"/>
      <c r="T132" s="75"/>
      <c r="V132" s="44" t="str">
        <f>IFERROR(VLOOKUP(U132,profesores!$A$2:$B$55,2,FALSE)," ")</f>
        <v xml:space="preserve"> </v>
      </c>
      <c r="W132" s="44" t="str">
        <f>IFERROR(VLOOKUP(V132,profesores!$B$2:$C$55,2,FALSE)," ")</f>
        <v xml:space="preserve"> </v>
      </c>
      <c r="Y132" s="62"/>
      <c r="Z132" s="62" t="str">
        <f>IF(I132&gt;0,VLOOKUP(A132,materias!A$2:J$179,10,FALSE)," ")</f>
        <v xml:space="preserve"> </v>
      </c>
      <c r="AA132" s="62"/>
      <c r="AB132" s="125"/>
      <c r="AC132" s="217"/>
      <c r="AD132" s="217"/>
      <c r="AE132" s="217"/>
      <c r="AF132" s="217"/>
    </row>
    <row r="133" spans="1:33" s="44" customFormat="1" hidden="1" x14ac:dyDescent="0.2">
      <c r="A133" s="75" t="s">
        <v>618</v>
      </c>
      <c r="B133" s="75" t="str">
        <f>VLOOKUP(A133,materias!$A$2:$E$179,5,FALSE)</f>
        <v>nec</v>
      </c>
      <c r="C133" s="134">
        <f>'mapa NEC'!X24</f>
        <v>0</v>
      </c>
      <c r="D133" s="125"/>
      <c r="E133" s="152">
        <f t="shared" ref="E133" si="12">C133+D133</f>
        <v>0</v>
      </c>
      <c r="F133" s="244">
        <v>63</v>
      </c>
      <c r="G133" s="21">
        <f>VLOOKUP(A133,materias!$A$2:$B$179,2,FALSE)</f>
        <v>10951</v>
      </c>
      <c r="H133" s="164" t="str">
        <f>VLOOKUP(G133,materias!$B$2:$C$179,2,FALSE)</f>
        <v>Proyecto Interactivo Integral I</v>
      </c>
      <c r="I133" s="74">
        <v>0</v>
      </c>
      <c r="K133" s="43"/>
      <c r="M133" s="44" t="str">
        <f>IF(I133&gt;0,VLOOKUP(A133,materias!$A$2:$F$179,6,FALSE)," ")</f>
        <v xml:space="preserve"> </v>
      </c>
      <c r="N133" s="217"/>
      <c r="O133" s="217"/>
      <c r="P133" s="217"/>
      <c r="Q133" s="217"/>
      <c r="R133" s="217"/>
      <c r="S133" s="217"/>
      <c r="T133" s="75"/>
      <c r="V133" s="44" t="str">
        <f>IFERROR(VLOOKUP(U133,profesores!$A$2:$B$55,2,FALSE)," ")</f>
        <v xml:space="preserve"> </v>
      </c>
      <c r="W133" s="44" t="str">
        <f>IFERROR(VLOOKUP(V133,profesores!$B$2:$C$55,2,FALSE)," ")</f>
        <v xml:space="preserve"> </v>
      </c>
      <c r="Y133" s="62"/>
      <c r="Z133" s="62" t="str">
        <f>IF(I133&gt;0,VLOOKUP(A133,materias!A$2:J$179,10,FALSE)," ")</f>
        <v xml:space="preserve"> </v>
      </c>
      <c r="AA133" s="62"/>
      <c r="AB133" s="125"/>
      <c r="AC133" s="217"/>
      <c r="AD133" s="217"/>
      <c r="AE133" s="217"/>
      <c r="AF133" s="217"/>
    </row>
    <row r="134" spans="1:33" s="44" customFormat="1" hidden="1" x14ac:dyDescent="0.2">
      <c r="A134" s="44" t="s">
        <v>581</v>
      </c>
      <c r="B134" s="75" t="str">
        <f>VLOOKUP(A134,materias!$A$2:$E$179,5,FALSE)</f>
        <v>nec</v>
      </c>
      <c r="C134" s="134">
        <f>'mapa NEC'!X26</f>
        <v>1</v>
      </c>
      <c r="D134" s="125"/>
      <c r="E134" s="152">
        <f t="shared" si="11"/>
        <v>1</v>
      </c>
      <c r="F134" s="244">
        <v>64</v>
      </c>
      <c r="G134" s="21">
        <f>VLOOKUP(A134,materias!$A$2:$B$179,2,FALSE)</f>
        <v>10714</v>
      </c>
      <c r="H134" s="164" t="str">
        <f>VLOOKUP(G134,materias!$B$2:$C$179,2,FALSE)</f>
        <v>Derecho Informático</v>
      </c>
      <c r="I134" s="74">
        <v>0</v>
      </c>
      <c r="K134" s="43"/>
      <c r="M134" s="44" t="str">
        <f>IF(I134&gt;0,VLOOKUP(A134,materias!$A$2:$F$179,6,FALSE)," ")</f>
        <v xml:space="preserve"> </v>
      </c>
      <c r="N134" s="217"/>
      <c r="O134" s="217"/>
      <c r="P134" s="217"/>
      <c r="Q134" s="217"/>
      <c r="R134" s="217"/>
      <c r="S134" s="217"/>
      <c r="T134" s="75"/>
      <c r="V134" s="44" t="str">
        <f>IFERROR(VLOOKUP(U134,profesores!$A$2:$B$55,2,FALSE)," ")</f>
        <v xml:space="preserve"> </v>
      </c>
      <c r="W134" s="44" t="str">
        <f>IFERROR(VLOOKUP(V134,profesores!$B$2:$C$55,2,FALSE)," ")</f>
        <v xml:space="preserve"> </v>
      </c>
      <c r="Y134" s="62"/>
      <c r="Z134" s="62" t="str">
        <f>IF(I134&gt;0,VLOOKUP(A134,materias!A$2:J$179,10,FALSE)," ")</f>
        <v xml:space="preserve"> </v>
      </c>
      <c r="AA134" s="62"/>
      <c r="AB134" s="217"/>
      <c r="AC134" s="217"/>
      <c r="AD134" s="217"/>
      <c r="AE134" s="217"/>
      <c r="AF134" s="217"/>
      <c r="AG134" s="217"/>
    </row>
    <row r="135" spans="1:33" s="44" customFormat="1" hidden="1" x14ac:dyDescent="0.2">
      <c r="A135" s="75" t="s">
        <v>583</v>
      </c>
      <c r="B135" s="75" t="str">
        <f>VLOOKUP(A135,materias!$A$2:$E$179,5,FALSE)</f>
        <v>nec</v>
      </c>
      <c r="C135" s="134">
        <f>'mapa NEC'!X29</f>
        <v>1</v>
      </c>
      <c r="D135" s="125"/>
      <c r="E135" s="152">
        <f t="shared" si="11"/>
        <v>1</v>
      </c>
      <c r="F135" s="244">
        <v>65</v>
      </c>
      <c r="G135" s="21">
        <f>VLOOKUP(A135,materias!$A$2:$B$179,2,FALSE)</f>
        <v>10139</v>
      </c>
      <c r="H135" s="164" t="str">
        <f>VLOOKUP(G135,materias!$B$2:$C$179,2,FALSE)</f>
        <v>Diseño y Sustentabilidad</v>
      </c>
      <c r="I135" s="74">
        <v>0</v>
      </c>
      <c r="K135" s="43"/>
      <c r="M135" s="44" t="str">
        <f>IF(I135&gt;0,VLOOKUP(A135,materias!$A$2:$F$179,6,FALSE)," ")</f>
        <v xml:space="preserve"> </v>
      </c>
      <c r="N135" s="217"/>
      <c r="O135" s="217"/>
      <c r="P135" s="217"/>
      <c r="Q135" s="217"/>
      <c r="R135" s="217"/>
      <c r="S135" s="217"/>
      <c r="T135" s="75"/>
      <c r="V135" s="44" t="str">
        <f>IFERROR(VLOOKUP(U135,profesores!$A$2:$B$55,2,FALSE)," ")</f>
        <v xml:space="preserve"> </v>
      </c>
      <c r="W135" s="44" t="str">
        <f>IFERROR(VLOOKUP(V135,profesores!$B$2:$C$55,2,FALSE)," ")</f>
        <v xml:space="preserve"> </v>
      </c>
      <c r="Y135" s="62"/>
      <c r="Z135" s="62" t="str">
        <f>IF(I135&gt;0,VLOOKUP(A135,materias!A$2:J$179,10,FALSE)," ")</f>
        <v xml:space="preserve"> </v>
      </c>
      <c r="AA135" s="62"/>
    </row>
    <row r="136" spans="1:33" s="44" customFormat="1" hidden="1" x14ac:dyDescent="0.2">
      <c r="A136" s="75" t="s">
        <v>585</v>
      </c>
      <c r="B136" s="75" t="str">
        <f>VLOOKUP(A136,materias!$A$2:$E$179,5,FALSE)</f>
        <v>nec</v>
      </c>
      <c r="C136" s="134">
        <f>'mapa NEC'!AB20</f>
        <v>1</v>
      </c>
      <c r="D136" s="125"/>
      <c r="E136" s="152">
        <f t="shared" si="11"/>
        <v>1</v>
      </c>
      <c r="F136" s="244">
        <v>71</v>
      </c>
      <c r="G136" s="21">
        <f>VLOOKUP(A136,materias!$A$2:$B$179,2,FALSE)</f>
        <v>10952</v>
      </c>
      <c r="H136" s="164" t="str">
        <f>VLOOKUP(G136,materias!$B$2:$C$179,2,FALSE)</f>
        <v>Estructuras de Interacción I</v>
      </c>
      <c r="I136" s="74">
        <v>0</v>
      </c>
      <c r="K136" s="43"/>
      <c r="M136" s="44" t="str">
        <f>IF(I136&gt;0,VLOOKUP(A136,materias!$A$2:$F$179,6,FALSE)," ")</f>
        <v xml:space="preserve"> </v>
      </c>
      <c r="N136" s="217"/>
      <c r="O136" s="217"/>
      <c r="P136" s="217"/>
      <c r="Q136" s="217"/>
      <c r="R136" s="217"/>
      <c r="S136" s="217"/>
      <c r="T136" s="75"/>
      <c r="V136" s="44" t="str">
        <f>IFERROR(VLOOKUP(U136,profesores!$A$2:$B$55,2,FALSE)," ")</f>
        <v xml:space="preserve"> </v>
      </c>
      <c r="W136" s="44" t="str">
        <f>IFERROR(VLOOKUP(V136,profesores!$B$2:$C$55,2,FALSE)," ")</f>
        <v xml:space="preserve"> </v>
      </c>
      <c r="Y136" s="62"/>
      <c r="Z136" s="62" t="str">
        <f>IF(I136&gt;0,VLOOKUP(A136,materias!A$2:J$179,10,FALSE)," ")</f>
        <v xml:space="preserve"> </v>
      </c>
      <c r="AA136" s="62"/>
      <c r="AB136" s="217"/>
      <c r="AC136" s="217"/>
      <c r="AD136" s="217"/>
      <c r="AE136" s="217"/>
      <c r="AF136" s="217"/>
      <c r="AG136" s="217"/>
    </row>
    <row r="137" spans="1:33" s="44" customFormat="1" hidden="1" x14ac:dyDescent="0.2">
      <c r="A137" s="75" t="s">
        <v>585</v>
      </c>
      <c r="B137" s="75" t="str">
        <f>VLOOKUP(A137,materias!$A$2:$E$179,5,FALSE)</f>
        <v>nec</v>
      </c>
      <c r="C137" s="134">
        <f>'mapa NEC'!AB21</f>
        <v>0</v>
      </c>
      <c r="D137" s="125"/>
      <c r="E137" s="152">
        <f t="shared" ref="E137" si="13">C137+D137</f>
        <v>0</v>
      </c>
      <c r="F137" s="244">
        <v>71</v>
      </c>
      <c r="G137" s="21">
        <f>VLOOKUP(A137,materias!$A$2:$B$179,2,FALSE)</f>
        <v>10952</v>
      </c>
      <c r="H137" s="164" t="str">
        <f>VLOOKUP(G137,materias!$B$2:$C$179,2,FALSE)</f>
        <v>Estructuras de Interacción I</v>
      </c>
      <c r="I137" s="74">
        <v>0</v>
      </c>
      <c r="K137" s="43"/>
      <c r="M137" s="44" t="str">
        <f>IF(I137&gt;0,VLOOKUP(A137,materias!$A$2:$F$179,6,FALSE)," ")</f>
        <v xml:space="preserve"> </v>
      </c>
      <c r="N137" s="217"/>
      <c r="O137" s="217"/>
      <c r="P137" s="217"/>
      <c r="Q137" s="217"/>
      <c r="R137" s="217"/>
      <c r="S137" s="217"/>
      <c r="T137" s="75"/>
      <c r="V137" s="44" t="str">
        <f>IFERROR(VLOOKUP(U137,profesores!$A$2:$B$55,2,FALSE)," ")</f>
        <v xml:space="preserve"> </v>
      </c>
      <c r="W137" s="44" t="str">
        <f>IFERROR(VLOOKUP(V137,profesores!$B$2:$C$55,2,FALSE)," ")</f>
        <v xml:space="preserve"> </v>
      </c>
      <c r="Y137" s="62"/>
      <c r="Z137" s="62" t="str">
        <f>IF(I137&gt;0,VLOOKUP(A137,materias!A$2:J$179,10,FALSE)," ")</f>
        <v xml:space="preserve"> </v>
      </c>
      <c r="AA137" s="62"/>
      <c r="AB137" s="217"/>
      <c r="AC137" s="217"/>
      <c r="AD137" s="217"/>
      <c r="AE137" s="217"/>
      <c r="AF137" s="217"/>
      <c r="AG137" s="217"/>
    </row>
    <row r="138" spans="1:33" s="44" customFormat="1" hidden="1" x14ac:dyDescent="0.2">
      <c r="A138" s="44" t="s">
        <v>587</v>
      </c>
      <c r="B138" s="75" t="str">
        <f>VLOOKUP(A138,materias!$A$2:$E$179,5,FALSE)</f>
        <v>nec</v>
      </c>
      <c r="C138" s="134">
        <f>'mapa NEC'!AB29</f>
        <v>0</v>
      </c>
      <c r="D138" s="125"/>
      <c r="E138" s="152">
        <f t="shared" si="11"/>
        <v>0</v>
      </c>
      <c r="F138" s="244">
        <v>72</v>
      </c>
      <c r="G138" s="21">
        <f>VLOOKUP(A138,materias!$A$2:$B$179,2,FALSE)</f>
        <v>10423</v>
      </c>
      <c r="H138" s="164" t="str">
        <f>VLOOKUP(G138,materias!$B$2:$C$179,2,FALSE)</f>
        <v>Comercio Electrónico y Nuevas Tecnologías</v>
      </c>
      <c r="I138" s="74">
        <v>0</v>
      </c>
      <c r="K138" s="43"/>
      <c r="M138" s="44" t="str">
        <f>IF(I138&gt;0,VLOOKUP(A138,materias!$A$2:$F$179,6,FALSE)," ")</f>
        <v xml:space="preserve"> </v>
      </c>
      <c r="N138" s="217"/>
      <c r="O138" s="217"/>
      <c r="P138" s="217"/>
      <c r="Q138" s="217"/>
      <c r="R138" s="217"/>
      <c r="S138" s="217"/>
      <c r="T138" s="75"/>
      <c r="V138" s="44" t="str">
        <f>IFERROR(VLOOKUP(U138,profesores!$A$2:$B$55,2,FALSE)," ")</f>
        <v xml:space="preserve"> </v>
      </c>
      <c r="W138" s="44" t="str">
        <f>IFERROR(VLOOKUP(V138,profesores!$B$2:$C$55,2,FALSE)," ")</f>
        <v xml:space="preserve"> </v>
      </c>
      <c r="Y138" s="62"/>
      <c r="Z138" s="62" t="str">
        <f>IF(I138&gt;0,VLOOKUP(A138,materias!A$2:J$179,10,FALSE)," ")</f>
        <v xml:space="preserve"> </v>
      </c>
      <c r="AA138" s="62"/>
      <c r="AB138" s="217"/>
      <c r="AC138" s="217"/>
      <c r="AD138" s="217"/>
      <c r="AE138" s="217"/>
      <c r="AF138" s="217"/>
      <c r="AG138" s="217"/>
    </row>
    <row r="139" spans="1:33" s="44" customFormat="1" hidden="1" x14ac:dyDescent="0.2">
      <c r="A139" s="44" t="s">
        <v>615</v>
      </c>
      <c r="B139" s="75" t="str">
        <f>VLOOKUP(A139,materias!$A$2:$E$179,5,FALSE)</f>
        <v>nec</v>
      </c>
      <c r="C139" s="134">
        <f>'mapa NEC'!AB32</f>
        <v>0</v>
      </c>
      <c r="D139" s="125"/>
      <c r="E139" s="152">
        <f t="shared" si="11"/>
        <v>0</v>
      </c>
      <c r="F139" s="244">
        <v>73</v>
      </c>
      <c r="G139" s="21">
        <f>VLOOKUP(A139,materias!$A$2:$B$179,2,FALSE)</f>
        <v>10159</v>
      </c>
      <c r="H139" s="164" t="str">
        <f>VLOOKUP(G139,materias!$B$2:$C$179,2,FALSE)</f>
        <v>Servicio Social</v>
      </c>
      <c r="I139" s="74">
        <v>0</v>
      </c>
      <c r="K139" s="43"/>
      <c r="M139" s="44" t="str">
        <f>IF(I139&gt;0,VLOOKUP(A139,materias!$A$2:$F$179,6,FALSE)," ")</f>
        <v xml:space="preserve"> </v>
      </c>
      <c r="N139" s="217"/>
      <c r="O139" s="217"/>
      <c r="P139" s="217"/>
      <c r="Q139" s="217"/>
      <c r="R139" s="217"/>
      <c r="S139" s="217"/>
      <c r="T139" s="75"/>
      <c r="V139" s="44" t="str">
        <f>IFERROR(VLOOKUP(U139,profesores!$A$2:$B$55,2,FALSE)," ")</f>
        <v xml:space="preserve"> </v>
      </c>
      <c r="W139" s="44" t="str">
        <f>IFERROR(VLOOKUP(V139,profesores!$B$2:$C$55,2,FALSE)," ")</f>
        <v xml:space="preserve"> </v>
      </c>
      <c r="Y139" s="62"/>
      <c r="Z139" s="62" t="str">
        <f>IF(I139&gt;0,VLOOKUP(A139,materias!A$2:J$179,10,FALSE)," ")</f>
        <v xml:space="preserve"> </v>
      </c>
      <c r="AA139" s="62"/>
      <c r="AB139" s="217"/>
      <c r="AC139" s="217"/>
      <c r="AD139" s="217"/>
      <c r="AE139" s="217"/>
      <c r="AF139" s="217"/>
      <c r="AG139" s="217"/>
    </row>
    <row r="140" spans="1:33" s="44" customFormat="1" hidden="1" x14ac:dyDescent="0.2">
      <c r="A140" s="75" t="s">
        <v>589</v>
      </c>
      <c r="B140" s="75" t="str">
        <f>VLOOKUP(A140,materias!$A$2:$E$179,5,FALSE)</f>
        <v>nec</v>
      </c>
      <c r="C140" s="134">
        <f>'mapa NEC'!AF5</f>
        <v>0</v>
      </c>
      <c r="D140" s="125"/>
      <c r="E140" s="152">
        <f t="shared" si="11"/>
        <v>0</v>
      </c>
      <c r="F140" s="244">
        <v>81</v>
      </c>
      <c r="G140" s="21">
        <f>VLOOKUP(A140,materias!$A$2:$B$179,2,FALSE)</f>
        <v>10958</v>
      </c>
      <c r="H140" s="164" t="str">
        <f>VLOOKUP(G140,materias!$B$2:$C$179,2,FALSE)</f>
        <v>Comunicación Global</v>
      </c>
      <c r="I140" s="74">
        <v>0</v>
      </c>
      <c r="K140" s="43"/>
      <c r="M140" s="44" t="str">
        <f>IF(I140&gt;0,VLOOKUP(A140,materias!$A$2:$F$179,6,FALSE)," ")</f>
        <v xml:space="preserve"> </v>
      </c>
      <c r="N140" s="217"/>
      <c r="O140" s="217"/>
      <c r="P140" s="217"/>
      <c r="Q140" s="217"/>
      <c r="R140" s="217"/>
      <c r="S140" s="217"/>
      <c r="T140" s="75"/>
      <c r="V140" s="44" t="str">
        <f>IFERROR(VLOOKUP(U140,profesores!$A$2:$B$55,2,FALSE)," ")</f>
        <v xml:space="preserve"> </v>
      </c>
      <c r="W140" s="44" t="str">
        <f>IFERROR(VLOOKUP(V140,profesores!$B$2:$C$55,2,FALSE)," ")</f>
        <v xml:space="preserve"> </v>
      </c>
      <c r="Y140" s="62"/>
      <c r="Z140" s="62" t="str">
        <f>IF(I140&gt;0,VLOOKUP(A140,materias!A$2:J$179,10,FALSE)," ")</f>
        <v xml:space="preserve"> </v>
      </c>
      <c r="AA140" s="62"/>
      <c r="AB140" s="217"/>
      <c r="AC140" s="217"/>
      <c r="AD140" s="217"/>
      <c r="AE140" s="217"/>
      <c r="AF140" s="217"/>
      <c r="AG140" s="217"/>
    </row>
    <row r="141" spans="1:33" s="44" customFormat="1" hidden="1" x14ac:dyDescent="0.2">
      <c r="A141" s="75" t="s">
        <v>588</v>
      </c>
      <c r="B141" s="75" t="str">
        <f>VLOOKUP(A141,materias!$A$2:$E$179,5,FALSE)</f>
        <v>nec</v>
      </c>
      <c r="C141" s="134">
        <f>'mapa NEC'!AF20</f>
        <v>1</v>
      </c>
      <c r="D141" s="125"/>
      <c r="E141" s="152">
        <f t="shared" si="11"/>
        <v>1</v>
      </c>
      <c r="F141" s="244">
        <v>82</v>
      </c>
      <c r="G141" s="21">
        <f>VLOOKUP(A141,materias!$A$2:$B$179,2,FALSE)</f>
        <v>10953</v>
      </c>
      <c r="H141" s="164" t="str">
        <f>VLOOKUP(G141,materias!$B$2:$C$179,2,FALSE)</f>
        <v>Estructuras de Interacción II</v>
      </c>
      <c r="I141" s="74">
        <v>0</v>
      </c>
      <c r="K141" s="43"/>
      <c r="M141" s="44" t="str">
        <f>IF(I141&gt;0,VLOOKUP(A141,materias!$A$2:$F$179,6,FALSE)," ")</f>
        <v xml:space="preserve"> </v>
      </c>
      <c r="N141" s="217"/>
      <c r="O141" s="217"/>
      <c r="P141" s="217"/>
      <c r="Q141" s="217"/>
      <c r="R141" s="217"/>
      <c r="S141" s="217"/>
      <c r="T141" s="75"/>
      <c r="V141" s="44" t="str">
        <f>IFERROR(VLOOKUP(U141,profesores!$A$2:$B$55,2,FALSE)," ")</f>
        <v xml:space="preserve"> </v>
      </c>
      <c r="W141" s="44" t="str">
        <f>IFERROR(VLOOKUP(V141,profesores!$B$2:$C$55,2,FALSE)," ")</f>
        <v xml:space="preserve"> </v>
      </c>
      <c r="Y141" s="62"/>
      <c r="Z141" s="62" t="str">
        <f>IF(I141&gt;0,VLOOKUP(A141,materias!A$2:J$179,10,FALSE)," ")</f>
        <v xml:space="preserve"> </v>
      </c>
      <c r="AA141" s="62"/>
      <c r="AB141" s="217"/>
      <c r="AC141" s="217"/>
      <c r="AD141" s="217"/>
      <c r="AE141" s="217"/>
      <c r="AF141" s="217"/>
      <c r="AG141" s="62"/>
    </row>
    <row r="142" spans="1:33" s="44" customFormat="1" hidden="1" x14ac:dyDescent="0.2">
      <c r="A142" s="75" t="s">
        <v>617</v>
      </c>
      <c r="B142" s="75" t="str">
        <f>VLOOKUP(A142,materias!$A$2:$E$179,5,FALSE)</f>
        <v>nec</v>
      </c>
      <c r="C142" s="134">
        <f>'mapa NEC'!AF23</f>
        <v>1</v>
      </c>
      <c r="D142" s="125"/>
      <c r="E142" s="152">
        <f t="shared" si="11"/>
        <v>1</v>
      </c>
      <c r="F142" s="244">
        <v>83</v>
      </c>
      <c r="G142" s="21">
        <f>VLOOKUP(A142,materias!$A$2:$B$179,2,FALSE)</f>
        <v>10954</v>
      </c>
      <c r="H142" s="164" t="str">
        <f>VLOOKUP(G142,materias!$B$2:$C$179,2,FALSE)</f>
        <v>Proyecto Interactivo Integral II</v>
      </c>
      <c r="I142" s="74">
        <v>0</v>
      </c>
      <c r="K142" s="43"/>
      <c r="M142" s="44" t="str">
        <f>IF(I142&gt;0,VLOOKUP(A142,materias!$A$2:$F$179,6,FALSE)," ")</f>
        <v xml:space="preserve"> </v>
      </c>
      <c r="N142" s="217"/>
      <c r="O142" s="217"/>
      <c r="P142" s="217"/>
      <c r="Q142" s="217"/>
      <c r="R142" s="217"/>
      <c r="S142" s="217"/>
      <c r="T142" s="75"/>
      <c r="V142" s="44" t="str">
        <f>IFERROR(VLOOKUP(U142,profesores!$A$2:$B$55,2,FALSE)," ")</f>
        <v xml:space="preserve"> </v>
      </c>
      <c r="W142" s="44" t="str">
        <f>IFERROR(VLOOKUP(V142,profesores!$B$2:$C$55,2,FALSE)," ")</f>
        <v xml:space="preserve"> </v>
      </c>
      <c r="Y142" s="62"/>
      <c r="Z142" s="62" t="str">
        <f>IF(I142&gt;0,VLOOKUP(A142,materias!A$2:J$179,10,FALSE)," ")</f>
        <v xml:space="preserve"> </v>
      </c>
      <c r="AA142" s="62"/>
      <c r="AB142" s="217"/>
      <c r="AC142" s="217"/>
      <c r="AD142" s="217"/>
      <c r="AE142" s="217"/>
      <c r="AF142" s="217"/>
      <c r="AG142" s="217"/>
    </row>
    <row r="143" spans="1:33" s="44" customFormat="1" hidden="1" x14ac:dyDescent="0.2">
      <c r="A143" s="75" t="s">
        <v>617</v>
      </c>
      <c r="B143" s="75" t="str">
        <f>VLOOKUP(A143,materias!$A$2:$E$179,5,FALSE)</f>
        <v>nec</v>
      </c>
      <c r="C143" s="134">
        <f>'mapa NEC'!AF24</f>
        <v>0</v>
      </c>
      <c r="D143" s="125"/>
      <c r="E143" s="152">
        <f t="shared" ref="E143" si="14">C143+D143</f>
        <v>0</v>
      </c>
      <c r="F143" s="244">
        <v>83</v>
      </c>
      <c r="G143" s="21">
        <f>VLOOKUP(A143,materias!$A$2:$B$179,2,FALSE)</f>
        <v>10954</v>
      </c>
      <c r="H143" s="164" t="str">
        <f>VLOOKUP(G143,materias!$B$2:$C$179,2,FALSE)</f>
        <v>Proyecto Interactivo Integral II</v>
      </c>
      <c r="I143" s="74">
        <v>0</v>
      </c>
      <c r="K143" s="43"/>
      <c r="M143" s="44" t="str">
        <f>IF(I143&gt;0,VLOOKUP(A143,materias!$A$2:$F$179,6,FALSE)," ")</f>
        <v xml:space="preserve"> </v>
      </c>
      <c r="N143" s="217"/>
      <c r="O143" s="217"/>
      <c r="P143" s="217"/>
      <c r="Q143" s="217"/>
      <c r="R143" s="217"/>
      <c r="S143" s="217"/>
      <c r="T143" s="75"/>
      <c r="V143" s="44" t="str">
        <f>IFERROR(VLOOKUP(U143,profesores!$A$2:$B$55,2,FALSE)," ")</f>
        <v xml:space="preserve"> </v>
      </c>
      <c r="W143" s="44" t="str">
        <f>IFERROR(VLOOKUP(V143,profesores!$B$2:$C$55,2,FALSE)," ")</f>
        <v xml:space="preserve"> </v>
      </c>
      <c r="Y143" s="62"/>
      <c r="Z143" s="62" t="str">
        <f>IF(I143&gt;0,VLOOKUP(A143,materias!A$2:J$179,10,FALSE)," ")</f>
        <v xml:space="preserve"> </v>
      </c>
      <c r="AA143" s="62"/>
      <c r="AB143" s="217"/>
      <c r="AC143" s="217"/>
      <c r="AD143" s="217"/>
      <c r="AE143" s="217"/>
      <c r="AF143" s="217"/>
      <c r="AG143" s="217"/>
    </row>
    <row r="144" spans="1:33" s="44" customFormat="1" hidden="1" x14ac:dyDescent="0.2">
      <c r="A144" s="75" t="s">
        <v>586</v>
      </c>
      <c r="B144" s="75" t="str">
        <f>VLOOKUP(A144,materias!$A$2:$E$179,5,FALSE)</f>
        <v>nec</v>
      </c>
      <c r="C144" s="134">
        <f>'mapa NEC'!AF26</f>
        <v>1</v>
      </c>
      <c r="D144" s="125"/>
      <c r="E144" s="152">
        <f t="shared" si="11"/>
        <v>1</v>
      </c>
      <c r="F144" s="244">
        <v>84</v>
      </c>
      <c r="G144" s="21">
        <f>VLOOKUP(A144,materias!$A$2:$B$179,2,FALSE)</f>
        <v>10146</v>
      </c>
      <c r="H144" s="164" t="str">
        <f>VLOOKUP(G144,materias!$B$2:$C$179,2,FALSE)</f>
        <v>Pensamiento Estratégico</v>
      </c>
      <c r="I144" s="74">
        <v>0</v>
      </c>
      <c r="K144" s="43"/>
      <c r="M144" s="44" t="str">
        <f>IF(I144&gt;0,VLOOKUP(A144,materias!$A$2:$F$179,6,FALSE)," ")</f>
        <v xml:space="preserve"> </v>
      </c>
      <c r="N144" s="217"/>
      <c r="O144" s="217"/>
      <c r="P144" s="217"/>
      <c r="Q144" s="217"/>
      <c r="R144" s="217"/>
      <c r="S144" s="217"/>
      <c r="T144" s="75"/>
      <c r="V144" s="44" t="str">
        <f>IFERROR(VLOOKUP(U144,profesores!$A$2:$B$55,2,FALSE)," ")</f>
        <v xml:space="preserve"> </v>
      </c>
      <c r="W144" s="44" t="str">
        <f>IFERROR(VLOOKUP(V144,profesores!$B$2:$C$55,2,FALSE)," ")</f>
        <v xml:space="preserve"> </v>
      </c>
      <c r="Y144" s="62"/>
      <c r="Z144" s="62" t="str">
        <f>IF(I144&gt;0,VLOOKUP(A144,materias!A$2:J$179,10,FALSE)," ")</f>
        <v xml:space="preserve"> </v>
      </c>
      <c r="AA144" s="62"/>
    </row>
    <row r="145" spans="1:33" s="44" customFormat="1" hidden="1" x14ac:dyDescent="0.2">
      <c r="A145" s="44" t="s">
        <v>613</v>
      </c>
      <c r="B145" s="75" t="str">
        <f>VLOOKUP(A145,materias!$A$2:$E$179,5,FALSE)</f>
        <v>nec</v>
      </c>
      <c r="C145" s="134">
        <f>'mapa NEC'!AF32</f>
        <v>0</v>
      </c>
      <c r="D145" s="125"/>
      <c r="E145" s="152">
        <f t="shared" si="11"/>
        <v>0</v>
      </c>
      <c r="F145" s="244">
        <v>85</v>
      </c>
      <c r="G145" s="21">
        <f>VLOOKUP(A145,materias!$A$2:$B$179,2,FALSE)</f>
        <v>10012</v>
      </c>
      <c r="H145" s="164" t="str">
        <f>VLOOKUP(G145,materias!$B$2:$C$179,2,FALSE)</f>
        <v>Crisis Civilizatoria y Futuro Humano</v>
      </c>
      <c r="I145" s="74">
        <v>0</v>
      </c>
      <c r="K145" s="43"/>
      <c r="M145" s="44" t="str">
        <f>IF(I145&gt;0,VLOOKUP(A145,materias!$A$2:$F$179,6,FALSE)," ")</f>
        <v xml:space="preserve"> </v>
      </c>
      <c r="N145" s="217"/>
      <c r="O145" s="217"/>
      <c r="P145" s="217"/>
      <c r="Q145" s="217"/>
      <c r="R145" s="217"/>
      <c r="S145" s="217"/>
      <c r="T145" s="75"/>
      <c r="V145" s="44" t="str">
        <f>IFERROR(VLOOKUP(U145,profesores!$A$2:$B$55,2,FALSE)," ")</f>
        <v xml:space="preserve"> </v>
      </c>
      <c r="W145" s="44" t="str">
        <f>IFERROR(VLOOKUP(V145,profesores!$B$2:$C$55,2,FALSE)," ")</f>
        <v xml:space="preserve"> </v>
      </c>
      <c r="Y145" s="62"/>
      <c r="Z145" s="62" t="str">
        <f>IF(I145&gt;0,VLOOKUP(A145,materias!A$2:J$179,10,FALSE)," ")</f>
        <v xml:space="preserve"> </v>
      </c>
      <c r="AA145" s="62"/>
      <c r="AB145" s="217"/>
      <c r="AC145" s="217"/>
      <c r="AD145" s="217"/>
      <c r="AE145" s="217"/>
      <c r="AF145" s="217"/>
      <c r="AG145" s="217"/>
    </row>
    <row r="146" spans="1:33" s="44" customFormat="1" hidden="1" x14ac:dyDescent="0.2">
      <c r="A146" s="75" t="s">
        <v>736</v>
      </c>
      <c r="B146" s="75" t="str">
        <f>VLOOKUP(A146,materias!$A$2:$E$179,5,FALSE)</f>
        <v>nec</v>
      </c>
      <c r="C146" s="257">
        <f>'mapa NEC'!AJ5</f>
        <v>1</v>
      </c>
      <c r="D146" s="125"/>
      <c r="E146" s="152">
        <f t="shared" si="11"/>
        <v>1</v>
      </c>
      <c r="F146" s="244" t="str">
        <f>VLOOKUP(A146,materias!A$2:H$179,8,FALSE)</f>
        <v>op</v>
      </c>
      <c r="G146" s="21">
        <f>VLOOKUP(A146,materias!$A$2:$B$179,2,FALSE)</f>
        <v>10955</v>
      </c>
      <c r="H146" s="164" t="str">
        <f>VLOOKUP(G146,materias!$B$2:$C$179,2,FALSE)</f>
        <v>Modelado 3D</v>
      </c>
      <c r="I146" s="74">
        <v>0</v>
      </c>
      <c r="K146" s="43"/>
      <c r="M146" s="44" t="str">
        <f>IF(I146&gt;0,VLOOKUP(A146,materias!$A$2:$F$179,6,FALSE)," ")</f>
        <v xml:space="preserve"> </v>
      </c>
      <c r="N146" s="217"/>
      <c r="O146" s="217"/>
      <c r="P146" s="217"/>
      <c r="Q146" s="217"/>
      <c r="R146" s="217"/>
      <c r="S146" s="217"/>
      <c r="T146" s="75"/>
      <c r="V146" s="44" t="str">
        <f>IFERROR(VLOOKUP(U146,profesores!$A$2:$B$55,2,FALSE)," ")</f>
        <v xml:space="preserve"> </v>
      </c>
      <c r="W146" s="44" t="str">
        <f>IFERROR(VLOOKUP(V146,profesores!$B$2:$C$55,2,FALSE)," ")</f>
        <v xml:space="preserve"> </v>
      </c>
      <c r="Y146" s="62"/>
      <c r="Z146" s="62" t="str">
        <f>IF(I146&gt;0,VLOOKUP(A146,materias!A$2:J$179,10,FALSE)," ")</f>
        <v xml:space="preserve"> </v>
      </c>
      <c r="AA146" s="62"/>
      <c r="AB146" s="125"/>
      <c r="AC146" s="217"/>
      <c r="AD146" s="217"/>
      <c r="AE146" s="217"/>
      <c r="AF146" s="217"/>
      <c r="AG146" s="62"/>
    </row>
    <row r="147" spans="1:33" s="44" customFormat="1" hidden="1" x14ac:dyDescent="0.2">
      <c r="A147" s="75" t="s">
        <v>737</v>
      </c>
      <c r="B147" s="75" t="str">
        <f>VLOOKUP(A147,materias!$A$2:$E$179,5,FALSE)</f>
        <v>nec</v>
      </c>
      <c r="C147" s="257">
        <f>'mapa NEC'!AN5</f>
        <v>0</v>
      </c>
      <c r="D147" s="125"/>
      <c r="E147" s="152">
        <f t="shared" si="11"/>
        <v>0</v>
      </c>
      <c r="F147" s="244" t="str">
        <f>VLOOKUP(A147,materias!A$2:H$179,8,FALSE)</f>
        <v>op</v>
      </c>
      <c r="G147" s="21">
        <f>VLOOKUP(A147,materias!$A$2:$B$179,2,FALSE)</f>
        <v>10956</v>
      </c>
      <c r="H147" s="164" t="str">
        <f>VLOOKUP(G147,materias!$B$2:$C$179,2,FALSE)</f>
        <v>Animación 3D</v>
      </c>
      <c r="I147" s="74">
        <v>0</v>
      </c>
      <c r="K147" s="43"/>
      <c r="M147" s="44" t="str">
        <f>IF(I147&gt;0,VLOOKUP(A147,materias!$A$2:$F$179,6,FALSE)," ")</f>
        <v xml:space="preserve"> </v>
      </c>
      <c r="N147" s="217"/>
      <c r="O147" s="217"/>
      <c r="P147" s="217"/>
      <c r="Q147" s="217"/>
      <c r="R147" s="217"/>
      <c r="S147" s="217"/>
      <c r="T147" s="75"/>
      <c r="V147" s="44" t="str">
        <f>IFERROR(VLOOKUP(U147,profesores!$A$2:$B$55,2,FALSE)," ")</f>
        <v xml:space="preserve"> </v>
      </c>
      <c r="W147" s="44" t="str">
        <f>IFERROR(VLOOKUP(V147,profesores!$B$2:$C$55,2,FALSE)," ")</f>
        <v xml:space="preserve"> </v>
      </c>
      <c r="Y147" s="62"/>
      <c r="Z147" s="62" t="str">
        <f>IF(I147&gt;0,VLOOKUP(A147,materias!A$2:J$179,10,FALSE)," ")</f>
        <v xml:space="preserve"> </v>
      </c>
      <c r="AA147" s="62"/>
      <c r="AB147" s="217"/>
      <c r="AC147" s="217"/>
      <c r="AD147" s="217"/>
      <c r="AE147" s="217"/>
      <c r="AF147" s="217"/>
      <c r="AG147" s="217"/>
    </row>
    <row r="148" spans="1:33" s="44" customFormat="1" hidden="1" x14ac:dyDescent="0.2">
      <c r="A148" s="75" t="s">
        <v>597</v>
      </c>
      <c r="B148" s="75" t="str">
        <f>VLOOKUP(A148,materias!$A$2:$E$179,5,FALSE)</f>
        <v>nec</v>
      </c>
      <c r="C148" s="257">
        <f>'mapa NEC'!AJ11</f>
        <v>0</v>
      </c>
      <c r="D148" s="125"/>
      <c r="E148" s="152">
        <f t="shared" si="11"/>
        <v>0</v>
      </c>
      <c r="F148" s="244" t="str">
        <f>VLOOKUP(A148,materias!A$2:H$179,8,FALSE)</f>
        <v>op</v>
      </c>
      <c r="G148" s="21">
        <f>VLOOKUP(A148,materias!$A$2:$B$179,2,FALSE)</f>
        <v>10713</v>
      </c>
      <c r="H148" s="164" t="str">
        <f>VLOOKUP(G148,materias!$B$2:$C$179,2,FALSE)</f>
        <v>Diseño de Hipermedia</v>
      </c>
      <c r="I148" s="74">
        <v>0</v>
      </c>
      <c r="K148" s="43"/>
      <c r="M148" s="44" t="str">
        <f>IF(I148&gt;0,VLOOKUP(A148,materias!$A$2:$F$179,6,FALSE)," ")</f>
        <v xml:space="preserve"> </v>
      </c>
      <c r="N148" s="217"/>
      <c r="O148" s="217"/>
      <c r="P148" s="217"/>
      <c r="Q148" s="217"/>
      <c r="R148" s="217"/>
      <c r="S148" s="217"/>
      <c r="T148" s="75"/>
      <c r="V148" s="44" t="str">
        <f>IFERROR(VLOOKUP(U148,profesores!$A$2:$B$55,2,FALSE)," ")</f>
        <v xml:space="preserve"> </v>
      </c>
      <c r="W148" s="44" t="str">
        <f>IFERROR(VLOOKUP(V148,profesores!$B$2:$C$55,2,FALSE)," ")</f>
        <v xml:space="preserve"> </v>
      </c>
      <c r="Y148" s="62"/>
      <c r="Z148" s="62" t="str">
        <f>IF(I148&gt;0,VLOOKUP(A148,materias!A$2:J$179,10,FALSE)," ")</f>
        <v xml:space="preserve"> </v>
      </c>
      <c r="AA148" s="62"/>
      <c r="AB148" s="217"/>
      <c r="AC148" s="217"/>
      <c r="AD148" s="217"/>
      <c r="AE148" s="217"/>
      <c r="AF148" s="217"/>
      <c r="AG148" s="217"/>
    </row>
    <row r="149" spans="1:33" s="44" customFormat="1" hidden="1" x14ac:dyDescent="0.2">
      <c r="A149" s="75" t="s">
        <v>604</v>
      </c>
      <c r="B149" s="75" t="str">
        <f>VLOOKUP(A149,materias!$A$2:$E$179,5,FALSE)</f>
        <v>nec</v>
      </c>
      <c r="C149" s="257">
        <f>'mapa NEC'!AN8</f>
        <v>1</v>
      </c>
      <c r="D149" s="125"/>
      <c r="E149" s="152">
        <f t="shared" si="11"/>
        <v>1</v>
      </c>
      <c r="F149" s="244" t="str">
        <f>VLOOKUP(A149,materias!A$2:H$179,8,FALSE)</f>
        <v>op</v>
      </c>
      <c r="G149" s="21">
        <f>VLOOKUP(A149,materias!$A$2:$B$179,2,FALSE)</f>
        <v>10957</v>
      </c>
      <c r="H149" s="164" t="str">
        <f>VLOOKUP(G149,materias!$B$2:$C$179,2,FALSE)</f>
        <v>Postproducción</v>
      </c>
      <c r="I149" s="74">
        <v>0</v>
      </c>
      <c r="K149" s="43"/>
      <c r="M149" s="44" t="str">
        <f>IF(I149&gt;0,VLOOKUP(A149,materias!$A$2:$F$179,6,FALSE)," ")</f>
        <v xml:space="preserve"> </v>
      </c>
      <c r="N149" s="217"/>
      <c r="O149" s="217"/>
      <c r="P149" s="217"/>
      <c r="Q149" s="217"/>
      <c r="R149" s="217"/>
      <c r="S149" s="217"/>
      <c r="T149" s="75"/>
      <c r="V149" s="44" t="str">
        <f>IFERROR(VLOOKUP(U149,profesores!$A$2:$B$55,2,FALSE)," ")</f>
        <v xml:space="preserve"> </v>
      </c>
      <c r="W149" s="44" t="str">
        <f>IFERROR(VLOOKUP(V149,profesores!$B$2:$C$55,2,FALSE)," ")</f>
        <v xml:space="preserve"> </v>
      </c>
      <c r="Y149" s="62"/>
      <c r="Z149" s="62" t="str">
        <f>IF(I149&gt;0,VLOOKUP(A149,materias!A$2:J$179,10,FALSE)," ")</f>
        <v xml:space="preserve"> </v>
      </c>
      <c r="AA149" s="62"/>
      <c r="AB149" s="217"/>
      <c r="AC149" s="217"/>
      <c r="AD149" s="217"/>
      <c r="AE149" s="217"/>
      <c r="AF149" s="217"/>
      <c r="AG149" s="217"/>
    </row>
    <row r="150" spans="1:33" s="44" customFormat="1" hidden="1" x14ac:dyDescent="0.2">
      <c r="A150" s="75" t="s">
        <v>605</v>
      </c>
      <c r="B150" s="75" t="str">
        <f>VLOOKUP(A150,materias!$A$2:$E$179,5,FALSE)</f>
        <v>nec</v>
      </c>
      <c r="C150" s="257">
        <f>'mapa NEC'!AJ14</f>
        <v>0</v>
      </c>
      <c r="D150" s="125"/>
      <c r="E150" s="152">
        <f t="shared" si="11"/>
        <v>0</v>
      </c>
      <c r="F150" s="244" t="str">
        <f>VLOOKUP(A150,materias!A$2:H$179,8,FALSE)</f>
        <v>op</v>
      </c>
      <c r="G150" s="21">
        <f>VLOOKUP(A150,materias!$A$2:$B$179,2,FALSE)</f>
        <v>10959</v>
      </c>
      <c r="H150" s="164" t="str">
        <f>VLOOKUP(G150,materias!$B$2:$C$179,2,FALSE)</f>
        <v>Gestión e Innovación Tecnológica</v>
      </c>
      <c r="I150" s="74">
        <v>0</v>
      </c>
      <c r="K150" s="43"/>
      <c r="M150" s="44" t="str">
        <f>IF(I150&gt;0,VLOOKUP(A150,materias!$A$2:$F$179,6,FALSE)," ")</f>
        <v xml:space="preserve"> </v>
      </c>
      <c r="N150" s="217"/>
      <c r="O150" s="217"/>
      <c r="P150" s="217"/>
      <c r="Q150" s="217"/>
      <c r="R150" s="217"/>
      <c r="S150" s="217"/>
      <c r="T150" s="75"/>
      <c r="V150" s="44" t="str">
        <f>IFERROR(VLOOKUP(U150,profesores!$A$2:$B$55,2,FALSE)," ")</f>
        <v xml:space="preserve"> </v>
      </c>
      <c r="W150" s="44" t="str">
        <f>IFERROR(VLOOKUP(V150,profesores!$B$2:$C$55,2,FALSE)," ")</f>
        <v xml:space="preserve"> </v>
      </c>
      <c r="Y150" s="62"/>
      <c r="Z150" s="62" t="str">
        <f>IF(I150&gt;0,VLOOKUP(A150,materias!A$2:J$179,10,FALSE)," ")</f>
        <v xml:space="preserve"> </v>
      </c>
      <c r="AA150" s="62"/>
      <c r="AB150" s="125"/>
      <c r="AC150" s="217"/>
      <c r="AD150" s="217"/>
      <c r="AE150" s="217"/>
      <c r="AF150" s="217"/>
      <c r="AG150" s="62"/>
    </row>
    <row r="151" spans="1:33" s="44" customFormat="1" hidden="1" x14ac:dyDescent="0.2">
      <c r="A151" s="259" t="s">
        <v>590</v>
      </c>
      <c r="B151" s="75" t="str">
        <f>VLOOKUP(A151,materias!$A$2:$E$179,5,FALSE)</f>
        <v>nec</v>
      </c>
      <c r="C151" s="257">
        <f>'mapa NEC'!AJ20</f>
        <v>1</v>
      </c>
      <c r="D151" s="125"/>
      <c r="E151" s="152">
        <f t="shared" si="11"/>
        <v>1</v>
      </c>
      <c r="F151" s="244" t="str">
        <f>VLOOKUP(A151,materias!A$2:H$179,8,FALSE)</f>
        <v>op</v>
      </c>
      <c r="G151" s="21">
        <f>VLOOKUP(A151,materias!$A$2:$B$179,2,FALSE)</f>
        <v>10126</v>
      </c>
      <c r="H151" s="164" t="str">
        <f>VLOOKUP(G151,materias!$B$2:$C$179,2,FALSE)</f>
        <v>Fotografía</v>
      </c>
      <c r="I151" s="74">
        <v>0</v>
      </c>
      <c r="K151" s="43"/>
      <c r="M151" s="44" t="str">
        <f>IF(I151&gt;0,VLOOKUP(A151,materias!$A$2:$F$179,6,FALSE)," ")</f>
        <v xml:space="preserve"> </v>
      </c>
      <c r="N151" s="217"/>
      <c r="O151" s="217"/>
      <c r="P151" s="217"/>
      <c r="Q151" s="217"/>
      <c r="R151" s="217"/>
      <c r="S151" s="217"/>
      <c r="T151" s="75"/>
      <c r="V151" s="44" t="str">
        <f>IFERROR(VLOOKUP(U151,profesores!$A$2:$B$55,2,FALSE)," ")</f>
        <v xml:space="preserve"> </v>
      </c>
      <c r="W151" s="44" t="str">
        <f>IFERROR(VLOOKUP(V151,profesores!$B$2:$C$55,2,FALSE)," ")</f>
        <v xml:space="preserve"> </v>
      </c>
      <c r="Y151" s="62"/>
      <c r="Z151" s="62" t="str">
        <f>IF(I151&gt;0,VLOOKUP(A151,materias!A$2:J$179,10,FALSE)," ")</f>
        <v xml:space="preserve"> </v>
      </c>
      <c r="AA151" s="62"/>
      <c r="AB151" s="217"/>
      <c r="AC151" s="217"/>
      <c r="AD151" s="217"/>
      <c r="AE151" s="217"/>
      <c r="AF151" s="217"/>
      <c r="AG151" s="217"/>
    </row>
    <row r="152" spans="1:33" s="44" customFormat="1" hidden="1" x14ac:dyDescent="0.2">
      <c r="A152" s="259" t="s">
        <v>591</v>
      </c>
      <c r="B152" s="75" t="str">
        <f>VLOOKUP(A152,materias!$A$2:$E$179,5,FALSE)</f>
        <v>nec</v>
      </c>
      <c r="C152" s="257">
        <f>'mapa NEC'!AN20</f>
        <v>1</v>
      </c>
      <c r="D152" s="125"/>
      <c r="E152" s="152">
        <f t="shared" si="11"/>
        <v>1</v>
      </c>
      <c r="F152" s="244" t="str">
        <f>VLOOKUP(A152,materias!A$2:H$179,8,FALSE)</f>
        <v>op</v>
      </c>
      <c r="G152" s="21">
        <f>VLOOKUP(A152,materias!$A$2:$B$179,2,FALSE)</f>
        <v>10148</v>
      </c>
      <c r="H152" s="164" t="str">
        <f>VLOOKUP(G152,materias!$B$2:$C$179,2,FALSE)</f>
        <v>Técnicas Experimentales</v>
      </c>
      <c r="I152" s="74">
        <v>0</v>
      </c>
      <c r="K152" s="43"/>
      <c r="M152" s="44" t="str">
        <f>IF(I152&gt;0,VLOOKUP(A152,materias!$A$2:$F$179,6,FALSE)," ")</f>
        <v xml:space="preserve"> </v>
      </c>
      <c r="N152" s="217"/>
      <c r="O152" s="217"/>
      <c r="P152" s="217"/>
      <c r="Q152" s="217"/>
      <c r="R152" s="217"/>
      <c r="S152" s="217"/>
      <c r="T152" s="75"/>
      <c r="V152" s="44" t="str">
        <f>IFERROR(VLOOKUP(U152,profesores!$A$2:$B$55,2,FALSE)," ")</f>
        <v xml:space="preserve"> </v>
      </c>
      <c r="W152" s="44" t="str">
        <f>IFERROR(VLOOKUP(V152,profesores!$B$2:$C$55,2,FALSE)," ")</f>
        <v xml:space="preserve"> </v>
      </c>
      <c r="Y152" s="62"/>
      <c r="Z152" s="62" t="str">
        <f>IF(I152&gt;0,VLOOKUP(A152,materias!A$2:J$179,10,FALSE)," ")</f>
        <v xml:space="preserve"> </v>
      </c>
      <c r="AA152" s="62"/>
    </row>
    <row r="153" spans="1:33" s="44" customFormat="1" hidden="1" x14ac:dyDescent="0.2">
      <c r="A153" s="259" t="s">
        <v>592</v>
      </c>
      <c r="B153" s="75" t="str">
        <f>VLOOKUP(A153,materias!$A$2:$E$179,5,FALSE)</f>
        <v>nec</v>
      </c>
      <c r="C153" s="257">
        <f>'mapa NEC'!AJ23</f>
        <v>1</v>
      </c>
      <c r="D153" s="125"/>
      <c r="E153" s="152">
        <f t="shared" si="11"/>
        <v>1</v>
      </c>
      <c r="F153" s="244" t="str">
        <f>VLOOKUP(A153,materias!A$2:H$179,8,FALSE)</f>
        <v>op</v>
      </c>
      <c r="G153" s="21">
        <f>VLOOKUP(A153,materias!$A$2:$B$179,2,FALSE)</f>
        <v>10151</v>
      </c>
      <c r="H153" s="164" t="str">
        <f>VLOOKUP(G153,materias!$B$2:$C$179,2,FALSE)</f>
        <v>Ilustración Digital</v>
      </c>
      <c r="I153" s="74">
        <v>0</v>
      </c>
      <c r="K153" s="43"/>
      <c r="M153" s="44" t="str">
        <f>IF(I153&gt;0,VLOOKUP(A153,materias!$A$2:$F$179,6,FALSE)," ")</f>
        <v xml:space="preserve"> </v>
      </c>
      <c r="N153" s="217"/>
      <c r="O153" s="217"/>
      <c r="P153" s="217"/>
      <c r="Q153" s="217"/>
      <c r="R153" s="217"/>
      <c r="S153" s="217"/>
      <c r="T153" s="75"/>
      <c r="V153" s="44" t="str">
        <f>IFERROR(VLOOKUP(U153,profesores!$A$2:$B$55,2,FALSE)," ")</f>
        <v xml:space="preserve"> </v>
      </c>
      <c r="W153" s="44" t="str">
        <f>IFERROR(VLOOKUP(V153,profesores!$B$2:$C$55,2,FALSE)," ")</f>
        <v xml:space="preserve"> </v>
      </c>
      <c r="Y153" s="62"/>
      <c r="Z153" s="62" t="str">
        <f>IF(I153&gt;0,VLOOKUP(A153,materias!A$2:J$179,10,FALSE)," ")</f>
        <v xml:space="preserve"> </v>
      </c>
      <c r="AA153" s="62"/>
      <c r="AB153" s="217"/>
      <c r="AC153" s="217"/>
      <c r="AD153" s="217"/>
      <c r="AE153" s="217"/>
      <c r="AF153" s="217"/>
      <c r="AG153" s="217"/>
    </row>
    <row r="154" spans="1:33" s="44" customFormat="1" hidden="1" x14ac:dyDescent="0.2">
      <c r="A154" s="259" t="s">
        <v>593</v>
      </c>
      <c r="B154" s="75" t="str">
        <f>VLOOKUP(A154,materias!$A$2:$E$179,5,FALSE)</f>
        <v>nec</v>
      </c>
      <c r="C154" s="257">
        <f>'mapa NEC'!AN23</f>
        <v>0</v>
      </c>
      <c r="D154" s="125"/>
      <c r="E154" s="152">
        <f t="shared" si="11"/>
        <v>0</v>
      </c>
      <c r="F154" s="244" t="str">
        <f>VLOOKUP(A154,materias!A$2:H$179,8,FALSE)</f>
        <v>op</v>
      </c>
      <c r="G154" s="21">
        <f>VLOOKUP(A154,materias!$A$2:$B$179,2,FALSE)</f>
        <v>10152</v>
      </c>
      <c r="H154" s="164" t="str">
        <f>VLOOKUP(G154,materias!$B$2:$C$179,2,FALSE)</f>
        <v>Arquitectura de Papel</v>
      </c>
      <c r="I154" s="74">
        <v>0</v>
      </c>
      <c r="K154" s="43"/>
      <c r="M154" s="44" t="str">
        <f>IF(I154&gt;0,VLOOKUP(A154,materias!$A$2:$F$179,6,FALSE)," ")</f>
        <v xml:space="preserve"> </v>
      </c>
      <c r="N154" s="217"/>
      <c r="O154" s="217"/>
      <c r="P154" s="217"/>
      <c r="Q154" s="217"/>
      <c r="R154" s="217"/>
      <c r="S154" s="217"/>
      <c r="T154" s="75"/>
      <c r="V154" s="44" t="str">
        <f>IFERROR(VLOOKUP(U154,profesores!$A$2:$B$55,2,FALSE)," ")</f>
        <v xml:space="preserve"> </v>
      </c>
      <c r="W154" s="44" t="str">
        <f>IFERROR(VLOOKUP(V154,profesores!$B$2:$C$55,2,FALSE)," ")</f>
        <v xml:space="preserve"> </v>
      </c>
      <c r="Y154" s="62"/>
      <c r="Z154" s="62" t="str">
        <f>IF(I154&gt;0,VLOOKUP(A154,materias!A$2:J$179,10,FALSE)," ")</f>
        <v xml:space="preserve"> </v>
      </c>
      <c r="AA154" s="62"/>
      <c r="AB154" s="125"/>
      <c r="AC154" s="217"/>
      <c r="AD154" s="217"/>
      <c r="AE154" s="217"/>
      <c r="AF154" s="217"/>
      <c r="AG154" s="62"/>
    </row>
    <row r="155" spans="1:33" s="44" customFormat="1" hidden="1" x14ac:dyDescent="0.2">
      <c r="A155" s="259" t="s">
        <v>594</v>
      </c>
      <c r="B155" s="75" t="str">
        <f>VLOOKUP(A155,materias!$A$2:$E$179,5,FALSE)</f>
        <v>nec</v>
      </c>
      <c r="C155" s="257">
        <f>'mapa NEC'!AJ26</f>
        <v>0</v>
      </c>
      <c r="D155" s="125"/>
      <c r="E155" s="152">
        <f t="shared" si="11"/>
        <v>0</v>
      </c>
      <c r="F155" s="244" t="str">
        <f>VLOOKUP(A155,materias!A$2:H$179,8,FALSE)</f>
        <v>op</v>
      </c>
      <c r="G155" s="21">
        <f>VLOOKUP(A155,materias!$A$2:$B$179,2,FALSE)</f>
        <v>10154</v>
      </c>
      <c r="H155" s="164" t="str">
        <f>VLOOKUP(G155,materias!$B$2:$C$179,2,FALSE)</f>
        <v>Mercadotecnia Digital</v>
      </c>
      <c r="I155" s="74">
        <v>0</v>
      </c>
      <c r="K155" s="43"/>
      <c r="M155" s="44" t="str">
        <f>IF(I155&gt;0,VLOOKUP(A155,materias!$A$2:$F$179,6,FALSE)," ")</f>
        <v xml:space="preserve"> </v>
      </c>
      <c r="N155" s="217"/>
      <c r="O155" s="217"/>
      <c r="P155" s="217"/>
      <c r="Q155" s="217"/>
      <c r="R155" s="217"/>
      <c r="S155" s="217"/>
      <c r="T155" s="75"/>
      <c r="V155" s="44" t="str">
        <f>IFERROR(VLOOKUP(U155,profesores!$A$2:$B$55,2,FALSE)," ")</f>
        <v xml:space="preserve"> </v>
      </c>
      <c r="W155" s="44" t="str">
        <f>IFERROR(VLOOKUP(V155,profesores!$B$2:$C$55,2,FALSE)," ")</f>
        <v xml:space="preserve"> </v>
      </c>
      <c r="Y155" s="62"/>
      <c r="Z155" s="62" t="str">
        <f>IF(I155&gt;0,VLOOKUP(A155,materias!A$2:J$179,10,FALSE)," ")</f>
        <v xml:space="preserve"> </v>
      </c>
      <c r="AA155" s="62"/>
      <c r="AB155" s="125"/>
      <c r="AC155" s="217"/>
      <c r="AD155" s="217"/>
      <c r="AE155" s="217"/>
      <c r="AF155" s="217"/>
      <c r="AG155" s="62"/>
    </row>
    <row r="156" spans="1:33" s="44" customFormat="1" hidden="1" x14ac:dyDescent="0.2">
      <c r="A156" s="259" t="s">
        <v>595</v>
      </c>
      <c r="B156" s="75" t="str">
        <f>VLOOKUP(A156,materias!$A$2:$E$179,5,FALSE)</f>
        <v>nec</v>
      </c>
      <c r="C156" s="257">
        <f>'mapa NEC'!AN26</f>
        <v>1</v>
      </c>
      <c r="D156" s="125"/>
      <c r="E156" s="152">
        <f t="shared" si="11"/>
        <v>1</v>
      </c>
      <c r="F156" s="244" t="str">
        <f>VLOOKUP(A156,materias!A$2:H$179,8,FALSE)</f>
        <v>op</v>
      </c>
      <c r="G156" s="21">
        <f>VLOOKUP(A156,materias!$A$2:$B$179,2,FALSE)</f>
        <v>10155</v>
      </c>
      <c r="H156" s="164" t="str">
        <f>VLOOKUP(G156,materias!$B$2:$C$179,2,FALSE)</f>
        <v>Infografía</v>
      </c>
      <c r="I156" s="74">
        <v>0</v>
      </c>
      <c r="K156" s="43"/>
      <c r="M156" s="44" t="str">
        <f>IF(I156&gt;0,VLOOKUP(A156,materias!$A$2:$F$179,6,FALSE)," ")</f>
        <v xml:space="preserve"> </v>
      </c>
      <c r="N156" s="217"/>
      <c r="O156" s="217"/>
      <c r="P156" s="217"/>
      <c r="Q156" s="217"/>
      <c r="R156" s="217"/>
      <c r="S156" s="217"/>
      <c r="T156" s="75"/>
      <c r="V156" s="44" t="str">
        <f>IFERROR(VLOOKUP(U156,profesores!$A$2:$B$55,2,FALSE)," ")</f>
        <v xml:space="preserve"> </v>
      </c>
      <c r="W156" s="44" t="str">
        <f>IFERROR(VLOOKUP(V156,profesores!$B$2:$C$55,2,FALSE)," ")</f>
        <v xml:space="preserve"> </v>
      </c>
      <c r="Y156" s="62"/>
      <c r="Z156" s="62" t="str">
        <f>IF(I156&gt;0,VLOOKUP(A156,materias!A$2:J$179,10,FALSE)," ")</f>
        <v xml:space="preserve"> </v>
      </c>
      <c r="AA156" s="62"/>
      <c r="AB156" s="217"/>
      <c r="AC156" s="217"/>
      <c r="AD156" s="217"/>
      <c r="AE156" s="217"/>
      <c r="AF156" s="217"/>
      <c r="AG156" s="217"/>
    </row>
    <row r="157" spans="1:33" s="44" customFormat="1" hidden="1" x14ac:dyDescent="0.2">
      <c r="A157" s="75" t="s">
        <v>598</v>
      </c>
      <c r="B157" s="75" t="str">
        <f>VLOOKUP(A157,materias!$A$2:$E$179,5,FALSE)</f>
        <v>nec</v>
      </c>
      <c r="C157" s="257">
        <f>'mapa NEC'!AN11</f>
        <v>0</v>
      </c>
      <c r="D157" s="125"/>
      <c r="E157" s="152">
        <f t="shared" si="11"/>
        <v>0</v>
      </c>
      <c r="F157" s="244" t="str">
        <f>VLOOKUP(A157,materias!A$2:H$179,8,FALSE)</f>
        <v>op</v>
      </c>
      <c r="G157" s="21">
        <f>VLOOKUP(A157,materias!$A$2:$B$179,2,FALSE)</f>
        <v>10730</v>
      </c>
      <c r="H157" s="164" t="str">
        <f>VLOOKUP(G157,materias!$B$2:$C$179,2,FALSE)</f>
        <v>Interacción Humano-Máquina</v>
      </c>
      <c r="I157" s="74">
        <v>0</v>
      </c>
      <c r="K157" s="43"/>
      <c r="M157" s="44" t="str">
        <f>IF(I157&gt;0,VLOOKUP(A157,materias!$A$2:$F$179,6,FALSE)," ")</f>
        <v xml:space="preserve"> </v>
      </c>
      <c r="N157" s="217"/>
      <c r="O157" s="217"/>
      <c r="P157" s="217"/>
      <c r="Q157" s="217"/>
      <c r="R157" s="217"/>
      <c r="S157" s="217"/>
      <c r="T157" s="75"/>
      <c r="V157" s="44" t="str">
        <f>IFERROR(VLOOKUP(U157,profesores!$A$2:$B$55,2,FALSE)," ")</f>
        <v xml:space="preserve"> </v>
      </c>
      <c r="W157" s="44" t="str">
        <f>IFERROR(VLOOKUP(V157,profesores!$B$2:$C$55,2,FALSE)," ")</f>
        <v xml:space="preserve"> </v>
      </c>
      <c r="Y157" s="62"/>
      <c r="Z157" s="62" t="str">
        <f>IF(I157&gt;0,VLOOKUP(A157,materias!A$2:J$179,10,FALSE)," ")</f>
        <v xml:space="preserve"> </v>
      </c>
      <c r="AA157" s="62"/>
    </row>
    <row r="158" spans="1:33" s="44" customFormat="1" hidden="1" x14ac:dyDescent="0.2">
      <c r="A158" s="259" t="s">
        <v>599</v>
      </c>
      <c r="B158" s="75" t="str">
        <f>VLOOKUP(A158,materias!$A$2:$E$179,5,FALSE)</f>
        <v>nec</v>
      </c>
      <c r="C158" s="257">
        <f>'mapa NEC'!AJ29</f>
        <v>0</v>
      </c>
      <c r="D158" s="125"/>
      <c r="E158" s="152">
        <f t="shared" si="11"/>
        <v>0</v>
      </c>
      <c r="F158" s="244" t="str">
        <f>VLOOKUP(A158,materias!A$2:H$179,8,FALSE)</f>
        <v>op</v>
      </c>
      <c r="G158" s="21">
        <f>VLOOKUP(A158,materias!$A$2:$B$179,2,FALSE)</f>
        <v>10731</v>
      </c>
      <c r="H158" s="55" t="str">
        <f>VLOOKUP(G158,materias!$B$2:$C$179,2,FALSE)</f>
        <v>Base de Datos</v>
      </c>
      <c r="I158" s="74">
        <v>0</v>
      </c>
      <c r="K158" s="43"/>
      <c r="M158" s="44" t="str">
        <f>IF(I158&gt;0,VLOOKUP(A158,materias!$A$2:$F$179,6,FALSE)," ")</f>
        <v xml:space="preserve"> </v>
      </c>
      <c r="N158" s="217"/>
      <c r="O158" s="217"/>
      <c r="P158" s="217"/>
      <c r="Q158" s="217"/>
      <c r="R158" s="217"/>
      <c r="S158" s="217"/>
      <c r="T158" s="75"/>
      <c r="V158" s="44" t="str">
        <f>IFERROR(VLOOKUP(U158,profesores!$A$2:$B$55,2,FALSE)," ")</f>
        <v xml:space="preserve"> </v>
      </c>
      <c r="W158" s="44" t="str">
        <f>IFERROR(VLOOKUP(V158,profesores!$B$2:$C$55,2,FALSE)," ")</f>
        <v xml:space="preserve"> </v>
      </c>
      <c r="Y158" s="62"/>
      <c r="Z158" s="62" t="str">
        <f>IF(I158&gt;0,VLOOKUP(A158,materias!A$2:J$179,10,FALSE)," ")</f>
        <v xml:space="preserve"> </v>
      </c>
      <c r="AA158" s="62"/>
      <c r="AB158" s="125"/>
      <c r="AC158" s="217"/>
      <c r="AD158" s="217"/>
      <c r="AE158" s="217"/>
      <c r="AF158" s="217"/>
      <c r="AG158" s="62"/>
    </row>
    <row r="159" spans="1:33" s="44" customFormat="1" hidden="1" x14ac:dyDescent="0.2">
      <c r="A159" s="259" t="s">
        <v>600</v>
      </c>
      <c r="B159" s="75" t="str">
        <f>VLOOKUP(A159,materias!$A$2:$E$179,5,FALSE)</f>
        <v>nec</v>
      </c>
      <c r="C159" s="257">
        <f>'mapa NEC'!AN29</f>
        <v>0</v>
      </c>
      <c r="D159" s="125"/>
      <c r="E159" s="152">
        <f t="shared" si="11"/>
        <v>0</v>
      </c>
      <c r="F159" s="244" t="str">
        <f>VLOOKUP(A159,materias!A$2:H$179,8,FALSE)</f>
        <v>op</v>
      </c>
      <c r="G159" s="21">
        <f>VLOOKUP(A159,materias!$A$2:$B$179,2,FALSE)</f>
        <v>10732</v>
      </c>
      <c r="H159" s="55" t="str">
        <f>VLOOKUP(G159,materias!$B$2:$C$179,2,FALSE)</f>
        <v>Calidad en el Software</v>
      </c>
      <c r="I159" s="74">
        <v>0</v>
      </c>
      <c r="K159" s="43"/>
      <c r="M159" s="44" t="str">
        <f>IF(I159&gt;0,VLOOKUP(A159,materias!$A$2:$F$179,6,FALSE)," ")</f>
        <v xml:space="preserve"> </v>
      </c>
      <c r="N159" s="217"/>
      <c r="O159" s="217"/>
      <c r="P159" s="217"/>
      <c r="Q159" s="217"/>
      <c r="R159" s="217"/>
      <c r="S159" s="217"/>
      <c r="T159" s="75"/>
      <c r="V159" s="44" t="str">
        <f>IFERROR(VLOOKUP(U159,profesores!$A$2:$B$55,2,FALSE)," ")</f>
        <v xml:space="preserve"> </v>
      </c>
      <c r="W159" s="44" t="str">
        <f>IFERROR(VLOOKUP(V159,profesores!$B$2:$C$55,2,FALSE)," ")</f>
        <v xml:space="preserve"> </v>
      </c>
      <c r="Y159" s="62"/>
      <c r="Z159" s="62" t="str">
        <f>IF(I159&gt;0,VLOOKUP(A159,materias!A$2:J$179,10,FALSE)," ")</f>
        <v xml:space="preserve"> </v>
      </c>
      <c r="AA159" s="62"/>
      <c r="AB159" s="125"/>
      <c r="AC159" s="217"/>
      <c r="AD159" s="217"/>
      <c r="AE159" s="217"/>
      <c r="AF159" s="217"/>
      <c r="AG159" s="62"/>
    </row>
    <row r="160" spans="1:33" s="44" customFormat="1" hidden="1" x14ac:dyDescent="0.2">
      <c r="A160" s="259" t="s">
        <v>601</v>
      </c>
      <c r="B160" s="75" t="str">
        <f>VLOOKUP(A160,materias!$A$2:$E$179,5,FALSE)</f>
        <v>nec</v>
      </c>
      <c r="C160" s="257">
        <f>'mapa NEC'!AJ32</f>
        <v>0</v>
      </c>
      <c r="D160" s="125"/>
      <c r="E160" s="152">
        <f t="shared" si="11"/>
        <v>0</v>
      </c>
      <c r="F160" s="244" t="str">
        <f>VLOOKUP(A160,materias!A$2:H$179,8,FALSE)</f>
        <v>op</v>
      </c>
      <c r="G160" s="21">
        <f>VLOOKUP(A160,materias!$A$2:$B$179,2,FALSE)</f>
        <v>10733</v>
      </c>
      <c r="H160" s="55" t="str">
        <f>VLOOKUP(G160,materias!$B$2:$C$179,2,FALSE)</f>
        <v>Ingeniería Web</v>
      </c>
      <c r="I160" s="74">
        <v>0</v>
      </c>
      <c r="K160" s="43"/>
      <c r="M160" s="44" t="str">
        <f>IF(I160&gt;0,VLOOKUP(A160,materias!$A$2:$F$179,6,FALSE)," ")</f>
        <v xml:space="preserve"> </v>
      </c>
      <c r="N160" s="217"/>
      <c r="O160" s="217"/>
      <c r="P160" s="217"/>
      <c r="Q160" s="217"/>
      <c r="R160" s="217"/>
      <c r="S160" s="217"/>
      <c r="T160" s="75"/>
      <c r="V160" s="44" t="str">
        <f>IFERROR(VLOOKUP(U160,profesores!$A$2:$B$55,2,FALSE)," ")</f>
        <v xml:space="preserve"> </v>
      </c>
      <c r="W160" s="44" t="str">
        <f>IFERROR(VLOOKUP(V160,profesores!$B$2:$C$55,2,FALSE)," ")</f>
        <v xml:space="preserve"> </v>
      </c>
      <c r="Y160" s="62"/>
      <c r="Z160" s="62" t="str">
        <f>IF(I160&gt;0,VLOOKUP(A160,materias!A$2:J$179,10,FALSE)," ")</f>
        <v xml:space="preserve"> </v>
      </c>
      <c r="AA160" s="62"/>
      <c r="AC160" s="217"/>
      <c r="AD160" s="217"/>
      <c r="AE160" s="217"/>
      <c r="AF160" s="217"/>
      <c r="AG160" s="62"/>
    </row>
    <row r="161" spans="1:33" s="44" customFormat="1" hidden="1" x14ac:dyDescent="0.2">
      <c r="A161" s="259" t="s">
        <v>602</v>
      </c>
      <c r="B161" s="75" t="str">
        <f>VLOOKUP(A161,materias!$A$2:$E$179,5,FALSE)</f>
        <v>nec</v>
      </c>
      <c r="C161" s="257">
        <f>'mapa NEC'!AN32</f>
        <v>1</v>
      </c>
      <c r="D161" s="125"/>
      <c r="E161" s="152">
        <f t="shared" si="11"/>
        <v>1</v>
      </c>
      <c r="F161" s="244" t="str">
        <f>VLOOKUP(A161,materias!A$2:H$179,8,FALSE)</f>
        <v>op</v>
      </c>
      <c r="G161" s="21">
        <f>VLOOKUP(A161,materias!$A$2:$B$179,2,FALSE)</f>
        <v>10753</v>
      </c>
      <c r="H161" s="55" t="str">
        <f>VLOOKUP(G161,materias!$B$2:$C$179,2,FALSE)</f>
        <v>Administración de Proyectos de Software</v>
      </c>
      <c r="I161" s="74">
        <v>0</v>
      </c>
      <c r="K161" s="43"/>
      <c r="M161" s="44" t="str">
        <f>IF(I161&gt;0,VLOOKUP(A161,materias!$A$2:$F$179,6,FALSE)," ")</f>
        <v xml:space="preserve"> </v>
      </c>
      <c r="N161" s="217"/>
      <c r="O161" s="217"/>
      <c r="P161" s="217"/>
      <c r="Q161" s="217"/>
      <c r="R161" s="217"/>
      <c r="S161" s="217"/>
      <c r="T161" s="75"/>
      <c r="V161" s="44" t="str">
        <f>IFERROR(VLOOKUP(U161,profesores!$A$2:$B$55,2,FALSE)," ")</f>
        <v xml:space="preserve"> </v>
      </c>
      <c r="W161" s="44" t="str">
        <f>IFERROR(VLOOKUP(V161,profesores!$B$2:$C$55,2,FALSE)," ")</f>
        <v xml:space="preserve"> </v>
      </c>
      <c r="Y161" s="62"/>
      <c r="Z161" s="62" t="str">
        <f>IF(I161&gt;0,VLOOKUP(A161,materias!A$2:J$179,10,FALSE)," ")</f>
        <v xml:space="preserve"> </v>
      </c>
      <c r="AA161" s="62"/>
      <c r="AB161" s="125"/>
      <c r="AC161" s="217"/>
      <c r="AD161" s="217"/>
      <c r="AE161" s="217"/>
      <c r="AF161" s="217"/>
      <c r="AG161" s="62"/>
    </row>
    <row r="162" spans="1:33" s="44" customFormat="1" hidden="1" x14ac:dyDescent="0.2">
      <c r="A162" s="259" t="s">
        <v>603</v>
      </c>
      <c r="B162" s="75" t="str">
        <f>VLOOKUP(A162,materias!$A$2:$E$179,5,FALSE)</f>
        <v>nec</v>
      </c>
      <c r="C162" s="257">
        <f>'mapa NEC'!AN14</f>
        <v>1</v>
      </c>
      <c r="D162" s="125"/>
      <c r="E162" s="152">
        <f t="shared" si="11"/>
        <v>1</v>
      </c>
      <c r="F162" s="244" t="str">
        <f>VLOOKUP(A162,materias!A$2:H$179,8,FALSE)</f>
        <v>op</v>
      </c>
      <c r="G162" s="21">
        <f>VLOOKUP(A162,materias!$A$2:$B$179,2,FALSE)</f>
        <v>10849</v>
      </c>
      <c r="H162" s="55" t="str">
        <f>VLOOKUP(G162,materias!$B$2:$C$179,2,FALSE)</f>
        <v>Modelos Cibernéticos</v>
      </c>
      <c r="I162" s="74">
        <v>0</v>
      </c>
      <c r="K162" s="43"/>
      <c r="M162" s="44" t="str">
        <f>IF(I162&gt;0,VLOOKUP(A162,materias!$A$2:$F$179,6,FALSE)," ")</f>
        <v xml:space="preserve"> </v>
      </c>
      <c r="N162" s="217"/>
      <c r="O162" s="217"/>
      <c r="P162" s="217"/>
      <c r="Q162" s="217"/>
      <c r="R162" s="217"/>
      <c r="S162" s="217"/>
      <c r="T162" s="75"/>
      <c r="V162" s="44" t="str">
        <f>IFERROR(VLOOKUP(U162,profesores!$A$2:$B$55,2,FALSE)," ")</f>
        <v xml:space="preserve"> </v>
      </c>
      <c r="W162" s="44" t="str">
        <f>IFERROR(VLOOKUP(V162,profesores!$B$2:$C$55,2,FALSE)," ")</f>
        <v xml:space="preserve"> </v>
      </c>
      <c r="Y162" s="62"/>
      <c r="Z162" s="62" t="str">
        <f>IF(I162&gt;0,VLOOKUP(A162,materias!A$2:J$179,10,FALSE)," ")</f>
        <v xml:space="preserve"> </v>
      </c>
      <c r="AA162" s="62"/>
    </row>
    <row r="163" spans="1:33" s="44" customFormat="1" hidden="1" x14ac:dyDescent="0.2">
      <c r="A163" s="44" t="s">
        <v>596</v>
      </c>
      <c r="B163" s="75" t="str">
        <f>VLOOKUP(A163,materias!$A$2:$E$179,5,FALSE)</f>
        <v>nec</v>
      </c>
      <c r="C163" s="257">
        <f>'mapa NEC'!AJ8</f>
        <v>0</v>
      </c>
      <c r="D163" s="125"/>
      <c r="E163" s="152">
        <f t="shared" si="11"/>
        <v>0</v>
      </c>
      <c r="F163" s="244" t="str">
        <f>VLOOKUP(A163,materias!A$2:H$179,8,FALSE)</f>
        <v>op</v>
      </c>
      <c r="G163" s="21">
        <f>VLOOKUP(A163,materias!$A$2:$B$179,2,FALSE)</f>
        <v>10222</v>
      </c>
      <c r="H163" s="164" t="str">
        <f>VLOOKUP(G163,materias!$B$2:$C$179,2,FALSE)</f>
        <v>Lenguaje Cinematográfico</v>
      </c>
      <c r="I163" s="74">
        <v>0</v>
      </c>
      <c r="K163" s="43"/>
      <c r="M163" s="44" t="str">
        <f>IF(I163&gt;0,VLOOKUP(A163,materias!$A$2:$F$179,6,FALSE)," ")</f>
        <v xml:space="preserve"> </v>
      </c>
      <c r="N163" s="217"/>
      <c r="O163" s="217"/>
      <c r="P163" s="217"/>
      <c r="Q163" s="217"/>
      <c r="R163" s="217"/>
      <c r="S163" s="217"/>
      <c r="T163" s="75"/>
      <c r="V163" s="44" t="str">
        <f>IFERROR(VLOOKUP(U163,profesores!$A$2:$B$55,2,FALSE)," ")</f>
        <v xml:space="preserve"> </v>
      </c>
      <c r="W163" s="44" t="str">
        <f>IFERROR(VLOOKUP(V163,profesores!$B$2:$C$55,2,FALSE)," ")</f>
        <v xml:space="preserve"> </v>
      </c>
      <c r="Y163" s="62"/>
      <c r="Z163" s="62" t="str">
        <f>IF(I163&gt;0,VLOOKUP(A163,materias!A$2:J$179,10,FALSE)," ")</f>
        <v xml:space="preserve"> </v>
      </c>
      <c r="AA163" s="62"/>
    </row>
    <row r="164" spans="1:33" s="44" customFormat="1" hidden="1" x14ac:dyDescent="0.2">
      <c r="A164" s="208" t="s">
        <v>606</v>
      </c>
      <c r="B164" s="75" t="str">
        <f>VLOOKUP(A164,materias!$A$2:$E$179,5,FALSE)</f>
        <v>nec</v>
      </c>
      <c r="C164" s="257">
        <f>'mapa NEC'!AJ17</f>
        <v>0</v>
      </c>
      <c r="D164" s="125"/>
      <c r="E164" s="152">
        <f t="shared" si="11"/>
        <v>0</v>
      </c>
      <c r="F164" s="244" t="str">
        <f>VLOOKUP(A164,materias!A$2:H$179,8,FALSE)</f>
        <v>op</v>
      </c>
      <c r="G164" s="21">
        <f>VLOOKUP(A164,materias!$A$2:$B$179,2,FALSE)</f>
        <v>9968</v>
      </c>
      <c r="H164" s="55" t="str">
        <f>VLOOKUP(G164,materias!$B$2:$C$179,2,FALSE)</f>
        <v>Gestión Empresarial</v>
      </c>
      <c r="I164" s="74">
        <v>0</v>
      </c>
      <c r="K164" s="43"/>
      <c r="M164" s="44" t="str">
        <f>IF(I164&gt;0,VLOOKUP(A164,materias!$A$2:$F$179,6,FALSE)," ")</f>
        <v xml:space="preserve"> </v>
      </c>
      <c r="N164" s="217"/>
      <c r="O164" s="217"/>
      <c r="P164" s="217"/>
      <c r="Q164" s="217"/>
      <c r="R164" s="217"/>
      <c r="S164" s="217"/>
      <c r="T164" s="75"/>
      <c r="V164" s="44" t="str">
        <f>IFERROR(VLOOKUP(U164,profesores!$A$2:$B$55,2,FALSE)," ")</f>
        <v xml:space="preserve"> </v>
      </c>
      <c r="W164" s="44" t="str">
        <f>IFERROR(VLOOKUP(V164,profesores!$B$2:$C$55,2,FALSE)," ")</f>
        <v xml:space="preserve"> </v>
      </c>
      <c r="Y164" s="62"/>
      <c r="Z164" s="62" t="str">
        <f>IF(I164&gt;0,VLOOKUP(A164,materias!A$2:J$179,10,FALSE)," ")</f>
        <v xml:space="preserve"> </v>
      </c>
      <c r="AA164" s="62"/>
    </row>
    <row r="165" spans="1:33" s="44" customFormat="1" hidden="1" x14ac:dyDescent="0.2">
      <c r="A165" s="208" t="s">
        <v>607</v>
      </c>
      <c r="B165" s="75" t="str">
        <f>VLOOKUP(A165,materias!$A$2:$E$179,5,FALSE)</f>
        <v>nec</v>
      </c>
      <c r="C165" s="257">
        <f>'mapa NEC'!AN17</f>
        <v>1</v>
      </c>
      <c r="D165" s="125"/>
      <c r="E165" s="152">
        <f t="shared" si="11"/>
        <v>1</v>
      </c>
      <c r="F165" s="244" t="str">
        <f>VLOOKUP(A165,materias!A$2:H$179,8,FALSE)</f>
        <v>op</v>
      </c>
      <c r="G165" s="21">
        <f>VLOOKUP(A165,materias!$A$2:$B$179,2,FALSE)</f>
        <v>9996</v>
      </c>
      <c r="H165" s="164" t="str">
        <f>VLOOKUP(G165,materias!$B$2:$C$179,2,FALSE)</f>
        <v>Comportamiento Humano en las Organizaciones</v>
      </c>
      <c r="I165" s="74">
        <v>0</v>
      </c>
      <c r="K165" s="43"/>
      <c r="M165" s="44" t="str">
        <f>IF(I165&gt;0,VLOOKUP(A165,materias!$A$2:$F$179,6,FALSE)," ")</f>
        <v xml:space="preserve"> </v>
      </c>
      <c r="N165" s="217"/>
      <c r="O165" s="217"/>
      <c r="P165" s="217"/>
      <c r="Q165" s="217"/>
      <c r="R165" s="217"/>
      <c r="S165" s="217"/>
      <c r="T165" s="75"/>
      <c r="V165" s="44" t="str">
        <f>IFERROR(VLOOKUP(U165,profesores!$A$2:$B$55,2,FALSE)," ")</f>
        <v xml:space="preserve"> </v>
      </c>
      <c r="W165" s="44" t="str">
        <f>IFERROR(VLOOKUP(V165,profesores!$B$2:$C$55,2,FALSE)," ")</f>
        <v xml:space="preserve"> </v>
      </c>
      <c r="Y165" s="62"/>
      <c r="Z165" s="62" t="str">
        <f>IF(I165&gt;0,VLOOKUP(A165,materias!A$2:J$179,10,FALSE)," ")</f>
        <v xml:space="preserve"> </v>
      </c>
      <c r="AA165" s="62"/>
      <c r="AB165" s="125"/>
      <c r="AC165" s="217"/>
      <c r="AD165" s="217"/>
      <c r="AE165" s="217"/>
      <c r="AF165" s="217"/>
      <c r="AG165" s="62"/>
    </row>
    <row r="166" spans="1:33" s="217" customFormat="1" x14ac:dyDescent="0.2">
      <c r="A166" s="75" t="s">
        <v>573</v>
      </c>
      <c r="B166" s="75" t="str">
        <f>VLOOKUP(A166,materias!$A$2:$E$179,5,FALSE)</f>
        <v>nec</v>
      </c>
      <c r="C166" s="134">
        <f>'mapa NEC'!P61</f>
        <v>0</v>
      </c>
      <c r="D166" s="125"/>
      <c r="E166" s="152">
        <f t="shared" si="11"/>
        <v>0</v>
      </c>
      <c r="F166" s="244">
        <v>44</v>
      </c>
      <c r="G166" s="21">
        <f>VLOOKUP(A166,materias!$A$2:$B$179,2,FALSE)</f>
        <v>10947</v>
      </c>
      <c r="H166" s="164" t="str">
        <f>VLOOKUP(G166,materias!$B$2:$C$179,2,FALSE)</f>
        <v>Imágenes Digitales II</v>
      </c>
      <c r="I166" s="74">
        <v>1</v>
      </c>
      <c r="J166" s="44" t="s">
        <v>1416</v>
      </c>
      <c r="K166" s="43">
        <v>15</v>
      </c>
      <c r="L166" s="44"/>
      <c r="M166" s="44">
        <f>IF(I166&gt;0,VLOOKUP(A166,materias!$A$2:$F$179,6,FALSE)," ")</f>
        <v>6</v>
      </c>
      <c r="O166" s="217">
        <v>1</v>
      </c>
      <c r="Q166" s="217">
        <v>1</v>
      </c>
      <c r="T166" s="75" t="s">
        <v>856</v>
      </c>
      <c r="U166" s="44"/>
      <c r="V166" s="44"/>
      <c r="W166" s="44" t="s">
        <v>1409</v>
      </c>
      <c r="X166" s="44" t="str">
        <f>IF(I166&gt;0,VLOOKUP(A166,materias!A$2:G$179,7,FALSE)," ")</f>
        <v>cómputo</v>
      </c>
      <c r="Y166" s="62"/>
      <c r="Z166" s="62" t="str">
        <f>IF(I166&gt;0,VLOOKUP(A166,materias!A$2:J$179,10,FALSE)," ")</f>
        <v>DX</v>
      </c>
      <c r="AA166" s="62"/>
      <c r="AB166" s="44"/>
      <c r="AC166" s="44"/>
      <c r="AD166" s="44"/>
      <c r="AE166" s="44"/>
      <c r="AF166" s="44"/>
      <c r="AG166" s="75" t="s">
        <v>864</v>
      </c>
    </row>
    <row r="167" spans="1:33" s="53" customFormat="1" x14ac:dyDescent="0.2">
      <c r="G167" s="44"/>
      <c r="K167" s="44"/>
    </row>
    <row r="168" spans="1:33" s="217" customFormat="1" x14ac:dyDescent="0.2">
      <c r="A168" s="75"/>
      <c r="B168" s="75"/>
      <c r="C168" s="134"/>
      <c r="D168" s="125"/>
      <c r="E168" s="152"/>
      <c r="F168" s="244"/>
      <c r="G168" s="21"/>
      <c r="H168" s="164"/>
      <c r="I168" s="74"/>
      <c r="J168" s="44"/>
      <c r="K168" s="43"/>
      <c r="L168" s="44"/>
      <c r="M168" s="44"/>
      <c r="T168" s="75"/>
      <c r="U168" s="44"/>
      <c r="V168" s="44"/>
      <c r="W168" s="44"/>
      <c r="X168" s="44"/>
      <c r="Y168" s="62"/>
      <c r="Z168" s="62"/>
      <c r="AA168" s="62"/>
      <c r="AB168" s="44"/>
      <c r="AC168" s="44"/>
      <c r="AD168" s="44"/>
      <c r="AE168" s="44"/>
      <c r="AF168" s="44"/>
      <c r="AG168" s="75"/>
    </row>
    <row r="169" spans="1:33" s="217" customFormat="1" x14ac:dyDescent="0.2">
      <c r="A169" s="75"/>
      <c r="B169" s="75"/>
      <c r="C169" s="134"/>
      <c r="D169" s="125"/>
      <c r="E169" s="152"/>
      <c r="F169" s="244"/>
      <c r="G169" s="21"/>
      <c r="H169" s="164"/>
      <c r="I169" s="74"/>
      <c r="J169" s="44"/>
      <c r="K169" s="43"/>
      <c r="L169" s="44"/>
      <c r="M169" s="44"/>
      <c r="T169" s="75"/>
      <c r="U169" s="44"/>
      <c r="V169" s="44"/>
      <c r="W169" s="44"/>
      <c r="X169" s="44"/>
      <c r="Y169" s="62"/>
      <c r="Z169" s="62"/>
      <c r="AA169" s="62"/>
      <c r="AB169" s="44"/>
      <c r="AC169" s="44"/>
      <c r="AD169" s="44"/>
      <c r="AE169" s="44"/>
      <c r="AF169" s="44"/>
      <c r="AG169" s="75"/>
    </row>
    <row r="170" spans="1:33" s="217" customFormat="1" x14ac:dyDescent="0.2">
      <c r="A170" s="75"/>
      <c r="B170" s="75"/>
      <c r="C170" s="134"/>
      <c r="D170" s="125"/>
      <c r="E170" s="152"/>
      <c r="F170" s="244"/>
      <c r="G170" s="21"/>
      <c r="H170" s="164"/>
      <c r="I170" s="74"/>
      <c r="J170" s="44"/>
      <c r="K170" s="43"/>
      <c r="L170" s="44"/>
      <c r="M170" s="44"/>
      <c r="T170" s="75"/>
      <c r="U170" s="44"/>
      <c r="V170" s="44"/>
      <c r="W170" s="44"/>
      <c r="X170" s="44"/>
      <c r="Y170" s="62"/>
      <c r="Z170" s="62"/>
      <c r="AA170" s="62"/>
      <c r="AB170" s="125"/>
      <c r="AF170" s="44"/>
      <c r="AG170" s="44"/>
    </row>
    <row r="171" spans="1:33" s="53" customFormat="1" x14ac:dyDescent="0.2">
      <c r="G171" s="44"/>
      <c r="K171" s="44"/>
    </row>
  </sheetData>
  <autoFilter ref="A1:AG166">
    <filterColumn colId="8">
      <filters>
        <filter val="1"/>
      </filters>
    </filterColumn>
    <sortState ref="A14:AG71">
      <sortCondition ref="T1:T165"/>
    </sortState>
  </autoFilter>
  <sortState ref="A2:AD138">
    <sortCondition descending="1" ref="B2:B138"/>
    <sortCondition ref="F2:F138"/>
  </sortState>
  <conditionalFormatting sqref="W30 W112 W122:W123 W45:W46 W84:W85 W97:W98 W104:W106 W120">
    <cfRule type="cellIs" dxfId="72" priority="198" operator="equal">
      <formula>"""Profesor por designar"""</formula>
    </cfRule>
  </conditionalFormatting>
  <conditionalFormatting sqref="W23">
    <cfRule type="cellIs" dxfId="71" priority="185" operator="equal">
      <formula>"""Profesor por designar"""</formula>
    </cfRule>
  </conditionalFormatting>
  <conditionalFormatting sqref="W107">
    <cfRule type="cellIs" dxfId="70" priority="176" operator="equal">
      <formula>"""Profesor por designar"""</formula>
    </cfRule>
  </conditionalFormatting>
  <conditionalFormatting sqref="AA89:AA98 AA2:AA4 AA100:AA114 AA134:AA136 AA138:AA142 AA144:AA165 AA119:AA132 AA83:AA87 AA6 AA20 AA74:AA81 AA55 AA14 AA23:AA33 AA53 AA50 AA9:AA12 AA66 AA62:AA64 AA36:AA47 AA71 AA17 AA58">
    <cfRule type="containsText" dxfId="69" priority="167" operator="containsText" text="solicitar">
      <formula>NOT(ISERROR(SEARCH("solicitar",AA2)))</formula>
    </cfRule>
  </conditionalFormatting>
  <conditionalFormatting sqref="AA5">
    <cfRule type="containsText" dxfId="68" priority="166" operator="containsText" text="solicitar">
      <formula>NOT(ISERROR(SEARCH("solicitar",AA5)))</formula>
    </cfRule>
  </conditionalFormatting>
  <conditionalFormatting sqref="AA88">
    <cfRule type="containsText" dxfId="67" priority="132" operator="containsText" text="solicitar">
      <formula>NOT(ISERROR(SEARCH("solicitar",AA88)))</formula>
    </cfRule>
  </conditionalFormatting>
  <conditionalFormatting sqref="W99">
    <cfRule type="cellIs" dxfId="66" priority="122" operator="equal">
      <formula>"""Profesor por designar"""</formula>
    </cfRule>
  </conditionalFormatting>
  <conditionalFormatting sqref="AA99">
    <cfRule type="containsText" dxfId="65" priority="121" operator="containsText" text="solicitar">
      <formula>NOT(ISERROR(SEARCH("solicitar",AA99)))</formula>
    </cfRule>
  </conditionalFormatting>
  <conditionalFormatting sqref="AA133">
    <cfRule type="containsText" dxfId="64" priority="120" operator="containsText" text="solicitar">
      <formula>NOT(ISERROR(SEARCH("solicitar",AA133)))</formula>
    </cfRule>
  </conditionalFormatting>
  <conditionalFormatting sqref="AA137">
    <cfRule type="containsText" dxfId="63" priority="119" operator="containsText" text="solicitar">
      <formula>NOT(ISERROR(SEARCH("solicitar",AA137)))</formula>
    </cfRule>
  </conditionalFormatting>
  <conditionalFormatting sqref="AA143">
    <cfRule type="containsText" dxfId="62" priority="118" operator="containsText" text="solicitar">
      <formula>NOT(ISERROR(SEARCH("solicitar",AA143)))</formula>
    </cfRule>
  </conditionalFormatting>
  <conditionalFormatting sqref="AA70">
    <cfRule type="containsText" dxfId="61" priority="95" operator="containsText" text="solicitar">
      <formula>NOT(ISERROR(SEARCH("solicitar",AA70)))</formula>
    </cfRule>
  </conditionalFormatting>
  <conditionalFormatting sqref="AA169">
    <cfRule type="containsText" dxfId="60" priority="80" operator="containsText" text="solicitar">
      <formula>NOT(ISERROR(SEARCH("solicitar",AA169)))</formula>
    </cfRule>
  </conditionalFormatting>
  <conditionalFormatting sqref="AA115">
    <cfRule type="containsText" dxfId="59" priority="83" operator="containsText" text="solicitar">
      <formula>NOT(ISERROR(SEARCH("solicitar",AA115)))</formula>
    </cfRule>
  </conditionalFormatting>
  <conditionalFormatting sqref="W169">
    <cfRule type="cellIs" dxfId="58" priority="81" operator="equal">
      <formula>"""Profesor por designar"""</formula>
    </cfRule>
  </conditionalFormatting>
  <conditionalFormatting sqref="AA168">
    <cfRule type="containsText" dxfId="57" priority="78" operator="containsText" text="solicitar">
      <formula>NOT(ISERROR(SEARCH("solicitar",AA168)))</formula>
    </cfRule>
  </conditionalFormatting>
  <conditionalFormatting sqref="AA170">
    <cfRule type="containsText" dxfId="56" priority="77" operator="containsText" text="solicitar">
      <formula>NOT(ISERROR(SEARCH("solicitar",AA170)))</formula>
    </cfRule>
  </conditionalFormatting>
  <conditionalFormatting sqref="W168">
    <cfRule type="cellIs" dxfId="55" priority="79" operator="equal">
      <formula>"""Profesor por designar"""</formula>
    </cfRule>
  </conditionalFormatting>
  <conditionalFormatting sqref="AA67">
    <cfRule type="containsText" dxfId="54" priority="42" operator="containsText" text="solicitar">
      <formula>NOT(ISERROR(SEARCH("solicitar",AA67)))</formula>
    </cfRule>
  </conditionalFormatting>
  <conditionalFormatting sqref="AA13">
    <cfRule type="containsText" dxfId="53" priority="40" operator="containsText" text="solicitar">
      <formula>NOT(ISERROR(SEARCH("solicitar",AA13)))</formula>
    </cfRule>
  </conditionalFormatting>
  <conditionalFormatting sqref="AA56">
    <cfRule type="containsText" dxfId="52" priority="38" operator="containsText" text="solicitar">
      <formula>NOT(ISERROR(SEARCH("solicitar",AA56)))</formula>
    </cfRule>
  </conditionalFormatting>
  <conditionalFormatting sqref="W115">
    <cfRule type="cellIs" dxfId="51" priority="52" operator="equal">
      <formula>"""Profesor por designar"""</formula>
    </cfRule>
  </conditionalFormatting>
  <conditionalFormatting sqref="AA57">
    <cfRule type="containsText" dxfId="50" priority="37" operator="containsText" text="solicitar">
      <formula>NOT(ISERROR(SEARCH("solicitar",AA57)))</formula>
    </cfRule>
  </conditionalFormatting>
  <conditionalFormatting sqref="AA16">
    <cfRule type="containsText" dxfId="49" priority="35" operator="containsText" text="solicitar">
      <formula>NOT(ISERROR(SEARCH("solicitar",AA16)))</formula>
    </cfRule>
  </conditionalFormatting>
  <conditionalFormatting sqref="AA15">
    <cfRule type="containsText" dxfId="48" priority="36" operator="containsText" text="solicitar">
      <formula>NOT(ISERROR(SEARCH("solicitar",AA15)))</formula>
    </cfRule>
  </conditionalFormatting>
  <conditionalFormatting sqref="AA18">
    <cfRule type="containsText" dxfId="47" priority="32" operator="containsText" text="solicitar">
      <formula>NOT(ISERROR(SEARCH("solicitar",AA18)))</formula>
    </cfRule>
  </conditionalFormatting>
  <conditionalFormatting sqref="AA19">
    <cfRule type="containsText" dxfId="46" priority="31" operator="containsText" text="solicitar">
      <formula>NOT(ISERROR(SEARCH("solicitar",AA19)))</formula>
    </cfRule>
  </conditionalFormatting>
  <conditionalFormatting sqref="AA21">
    <cfRule type="containsText" dxfId="45" priority="30" operator="containsText" text="solicitar">
      <formula>NOT(ISERROR(SEARCH("solicitar",AA21)))</formula>
    </cfRule>
  </conditionalFormatting>
  <conditionalFormatting sqref="AA22">
    <cfRule type="containsText" dxfId="44" priority="29" operator="containsText" text="solicitar">
      <formula>NOT(ISERROR(SEARCH("solicitar",AA22)))</formula>
    </cfRule>
  </conditionalFormatting>
  <conditionalFormatting sqref="AA73">
    <cfRule type="containsText" dxfId="43" priority="27" operator="containsText" text="solicitar">
      <formula>NOT(ISERROR(SEARCH("solicitar",AA73)))</formula>
    </cfRule>
  </conditionalFormatting>
  <conditionalFormatting sqref="AA72">
    <cfRule type="containsText" dxfId="42" priority="28" operator="containsText" text="solicitar">
      <formula>NOT(ISERROR(SEARCH("solicitar",AA72)))</formula>
    </cfRule>
  </conditionalFormatting>
  <conditionalFormatting sqref="AA34">
    <cfRule type="containsText" dxfId="41" priority="26" operator="containsText" text="solicitar">
      <formula>NOT(ISERROR(SEARCH("solicitar",AA34)))</formula>
    </cfRule>
  </conditionalFormatting>
  <conditionalFormatting sqref="AA35">
    <cfRule type="containsText" dxfId="40" priority="25" operator="containsText" text="solicitar">
      <formula>NOT(ISERROR(SEARCH("solicitar",AA35)))</formula>
    </cfRule>
  </conditionalFormatting>
  <conditionalFormatting sqref="AA51">
    <cfRule type="containsText" dxfId="39" priority="24" operator="containsText" text="solicitar">
      <formula>NOT(ISERROR(SEARCH("solicitar",AA51)))</formula>
    </cfRule>
  </conditionalFormatting>
  <conditionalFormatting sqref="AA52">
    <cfRule type="containsText" dxfId="38" priority="23" operator="containsText" text="solicitar">
      <formula>NOT(ISERROR(SEARCH("solicitar",AA52)))</formula>
    </cfRule>
  </conditionalFormatting>
  <conditionalFormatting sqref="AA54">
    <cfRule type="containsText" dxfId="37" priority="22" operator="containsText" text="solicitar">
      <formula>NOT(ISERROR(SEARCH("solicitar",AA54)))</formula>
    </cfRule>
  </conditionalFormatting>
  <conditionalFormatting sqref="AA49">
    <cfRule type="containsText" dxfId="36" priority="20" operator="containsText" text="solicitar">
      <formula>NOT(ISERROR(SEARCH("solicitar",AA49)))</formula>
    </cfRule>
  </conditionalFormatting>
  <conditionalFormatting sqref="W49">
    <cfRule type="cellIs" dxfId="35" priority="19" operator="equal">
      <formula>"""Profesor por designar"""</formula>
    </cfRule>
  </conditionalFormatting>
  <conditionalFormatting sqref="AA7">
    <cfRule type="containsText" dxfId="34" priority="18" operator="containsText" text="solicitar">
      <formula>NOT(ISERROR(SEARCH("solicitar",AA7)))</formula>
    </cfRule>
  </conditionalFormatting>
  <conditionalFormatting sqref="AA8">
    <cfRule type="containsText" dxfId="33" priority="17" operator="containsText" text="solicitar">
      <formula>NOT(ISERROR(SEARCH("solicitar",AA8)))</formula>
    </cfRule>
  </conditionalFormatting>
  <conditionalFormatting sqref="AA65">
    <cfRule type="containsText" dxfId="32" priority="16" operator="containsText" text="solicitar">
      <formula>NOT(ISERROR(SEARCH("solicitar",AA65)))</formula>
    </cfRule>
  </conditionalFormatting>
  <conditionalFormatting sqref="AA59">
    <cfRule type="containsText" dxfId="31" priority="15" operator="containsText" text="solicitar">
      <formula>NOT(ISERROR(SEARCH("solicitar",AA59)))</formula>
    </cfRule>
  </conditionalFormatting>
  <conditionalFormatting sqref="AA68:AA69">
    <cfRule type="containsText" dxfId="30" priority="12" operator="containsText" text="solicitar">
      <formula>NOT(ISERROR(SEARCH("solicitar",AA68)))</formula>
    </cfRule>
  </conditionalFormatting>
  <conditionalFormatting sqref="AA48">
    <cfRule type="containsText" dxfId="29" priority="11" operator="containsText" text="solicitar">
      <formula>NOT(ISERROR(SEARCH("solicitar",AA48)))</formula>
    </cfRule>
  </conditionalFormatting>
  <conditionalFormatting sqref="AA116">
    <cfRule type="containsText" dxfId="28" priority="10" operator="containsText" text="solicitar">
      <formula>NOT(ISERROR(SEARCH("solicitar",AA116)))</formula>
    </cfRule>
  </conditionalFormatting>
  <conditionalFormatting sqref="W116">
    <cfRule type="cellIs" dxfId="27" priority="9" operator="equal">
      <formula>"""Profesor por designar"""</formula>
    </cfRule>
  </conditionalFormatting>
  <conditionalFormatting sqref="AA117">
    <cfRule type="containsText" dxfId="26" priority="8" operator="containsText" text="solicitar">
      <formula>NOT(ISERROR(SEARCH("solicitar",AA117)))</formula>
    </cfRule>
  </conditionalFormatting>
  <conditionalFormatting sqref="W117">
    <cfRule type="cellIs" dxfId="25" priority="7" operator="equal">
      <formula>"""Profesor por designar"""</formula>
    </cfRule>
  </conditionalFormatting>
  <conditionalFormatting sqref="AA118">
    <cfRule type="containsText" dxfId="24" priority="6" operator="containsText" text="solicitar">
      <formula>NOT(ISERROR(SEARCH("solicitar",AA118)))</formula>
    </cfRule>
  </conditionalFormatting>
  <conditionalFormatting sqref="W118">
    <cfRule type="cellIs" dxfId="23" priority="5" operator="equal">
      <formula>"""Profesor por designar"""</formula>
    </cfRule>
  </conditionalFormatting>
  <conditionalFormatting sqref="AA166">
    <cfRule type="containsText" dxfId="22" priority="4" operator="containsText" text="solicitar">
      <formula>NOT(ISERROR(SEARCH("solicitar",AA166)))</formula>
    </cfRule>
  </conditionalFormatting>
  <conditionalFormatting sqref="AA60">
    <cfRule type="containsText" dxfId="21" priority="2" operator="containsText" text="solicitar">
      <formula>NOT(ISERROR(SEARCH("solicitar",AA60)))</formula>
    </cfRule>
  </conditionalFormatting>
  <conditionalFormatting sqref="AA61">
    <cfRule type="containsText" dxfId="20" priority="1" operator="containsText" text="solicitar">
      <formula>NOT(ISERROR(SEARCH("solicitar",AA61)))</formula>
    </cfRule>
  </conditionalFormatting>
  <pageMargins left="0.47244094488188981" right="0.15748031496062992" top="0.98425196850393704" bottom="0.47244094488188981" header="0.39370078740157483" footer="0"/>
  <pageSetup scale="59" fitToWidth="0" orientation="landscape" r:id="rId1"/>
  <headerFooter alignWithMargins="0">
    <oddHeader xml:space="preserve">&amp;L&amp;"-,Negrita"&amp;11Plan Grupos: Primavera 2014&amp;R&amp;"-,Negrita"&amp;11Diseño de Interacción y Animación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2"/>
  <sheetViews>
    <sheetView topLeftCell="BC5" workbookViewId="0">
      <selection activeCell="C6" sqref="C6:BV12"/>
    </sheetView>
  </sheetViews>
  <sheetFormatPr baseColWidth="10" defaultRowHeight="12.75" x14ac:dyDescent="0.2"/>
  <sheetData>
    <row r="1" spans="1:75" x14ac:dyDescent="0.2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  <c r="BW1" s="248"/>
    </row>
    <row r="2" spans="1:75" x14ac:dyDescent="0.2">
      <c r="A2" s="254"/>
      <c r="B2" s="254" t="s">
        <v>867</v>
      </c>
      <c r="C2" s="254" t="s">
        <v>868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</row>
    <row r="3" spans="1:75" ht="38.25" x14ac:dyDescent="0.2">
      <c r="A3" s="248"/>
      <c r="B3" s="248"/>
      <c r="C3" s="295" t="s">
        <v>869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 t="s">
        <v>870</v>
      </c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 t="s">
        <v>871</v>
      </c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 t="s">
        <v>872</v>
      </c>
      <c r="BM3" s="295"/>
      <c r="BN3" s="295"/>
      <c r="BO3" s="295"/>
      <c r="BP3" s="295"/>
      <c r="BQ3" s="295"/>
      <c r="BR3" s="254" t="s">
        <v>873</v>
      </c>
      <c r="BS3" s="254" t="s">
        <v>874</v>
      </c>
      <c r="BT3" s="295" t="s">
        <v>875</v>
      </c>
      <c r="BU3" s="295"/>
      <c r="BV3" s="295"/>
      <c r="BW3" s="254" t="s">
        <v>876</v>
      </c>
    </row>
    <row r="4" spans="1:75" ht="76.5" x14ac:dyDescent="0.2">
      <c r="A4" s="254" t="s">
        <v>877</v>
      </c>
      <c r="B4" s="254" t="s">
        <v>878</v>
      </c>
      <c r="C4" s="254" t="s">
        <v>879</v>
      </c>
      <c r="D4" s="254" t="s">
        <v>880</v>
      </c>
      <c r="E4" s="254" t="s">
        <v>881</v>
      </c>
      <c r="F4" s="254" t="s">
        <v>882</v>
      </c>
      <c r="G4" s="254" t="s">
        <v>883</v>
      </c>
      <c r="H4" s="254" t="s">
        <v>884</v>
      </c>
      <c r="I4" s="254" t="s">
        <v>885</v>
      </c>
      <c r="J4" s="254" t="s">
        <v>886</v>
      </c>
      <c r="K4" s="254" t="s">
        <v>887</v>
      </c>
      <c r="L4" s="254" t="s">
        <v>888</v>
      </c>
      <c r="M4" s="254" t="s">
        <v>889</v>
      </c>
      <c r="N4" s="254" t="s">
        <v>890</v>
      </c>
      <c r="O4" s="254" t="s">
        <v>891</v>
      </c>
      <c r="P4" s="254" t="s">
        <v>892</v>
      </c>
      <c r="Q4" s="254" t="s">
        <v>893</v>
      </c>
      <c r="R4" s="254" t="s">
        <v>894</v>
      </c>
      <c r="S4" s="254" t="s">
        <v>895</v>
      </c>
      <c r="T4" s="254" t="s">
        <v>896</v>
      </c>
      <c r="U4" s="254" t="s">
        <v>897</v>
      </c>
      <c r="V4" s="254" t="s">
        <v>898</v>
      </c>
      <c r="W4" s="254" t="s">
        <v>899</v>
      </c>
      <c r="X4" s="254" t="s">
        <v>900</v>
      </c>
      <c r="Y4" s="254" t="s">
        <v>901</v>
      </c>
      <c r="Z4" s="254" t="s">
        <v>902</v>
      </c>
      <c r="AA4" s="254" t="s">
        <v>903</v>
      </c>
      <c r="AB4" s="254" t="s">
        <v>904</v>
      </c>
      <c r="AC4" s="254" t="s">
        <v>905</v>
      </c>
      <c r="AD4" s="254" t="s">
        <v>906</v>
      </c>
      <c r="AE4" s="254" t="s">
        <v>907</v>
      </c>
      <c r="AF4" s="254" t="s">
        <v>908</v>
      </c>
      <c r="AG4" s="254" t="s">
        <v>909</v>
      </c>
      <c r="AH4" s="254" t="s">
        <v>910</v>
      </c>
      <c r="AI4" s="254" t="s">
        <v>911</v>
      </c>
      <c r="AJ4" s="254" t="s">
        <v>912</v>
      </c>
      <c r="AK4" s="254" t="s">
        <v>913</v>
      </c>
      <c r="AL4" s="254" t="s">
        <v>914</v>
      </c>
      <c r="AM4" s="254" t="s">
        <v>915</v>
      </c>
      <c r="AN4" s="254" t="s">
        <v>916</v>
      </c>
      <c r="AO4" s="254" t="s">
        <v>917</v>
      </c>
      <c r="AP4" s="254" t="s">
        <v>918</v>
      </c>
      <c r="AQ4" s="254" t="s">
        <v>919</v>
      </c>
      <c r="AR4" s="254" t="s">
        <v>920</v>
      </c>
      <c r="AS4" s="254" t="s">
        <v>921</v>
      </c>
      <c r="AT4" s="254" t="s">
        <v>922</v>
      </c>
      <c r="AU4" s="254" t="s">
        <v>923</v>
      </c>
      <c r="AV4" s="254" t="s">
        <v>924</v>
      </c>
      <c r="AW4" s="254" t="s">
        <v>925</v>
      </c>
      <c r="AX4" s="254" t="s">
        <v>926</v>
      </c>
      <c r="AY4" s="254" t="s">
        <v>927</v>
      </c>
      <c r="AZ4" s="254" t="s">
        <v>928</v>
      </c>
      <c r="BA4" s="254" t="s">
        <v>929</v>
      </c>
      <c r="BB4" s="254" t="s">
        <v>930</v>
      </c>
      <c r="BC4" s="254" t="s">
        <v>931</v>
      </c>
      <c r="BD4" s="254" t="s">
        <v>932</v>
      </c>
      <c r="BE4" s="254" t="s">
        <v>933</v>
      </c>
      <c r="BF4" s="254" t="s">
        <v>934</v>
      </c>
      <c r="BG4" s="254" t="s">
        <v>935</v>
      </c>
      <c r="BH4" s="254" t="s">
        <v>936</v>
      </c>
      <c r="BI4" s="254" t="s">
        <v>937</v>
      </c>
      <c r="BJ4" s="254" t="s">
        <v>938</v>
      </c>
      <c r="BK4" s="254" t="s">
        <v>939</v>
      </c>
      <c r="BL4" s="254" t="s">
        <v>940</v>
      </c>
      <c r="BM4" s="254" t="s">
        <v>941</v>
      </c>
      <c r="BN4" s="254" t="s">
        <v>942</v>
      </c>
      <c r="BO4" s="254" t="s">
        <v>943</v>
      </c>
      <c r="BP4" s="254" t="s">
        <v>944</v>
      </c>
      <c r="BQ4" s="254" t="s">
        <v>945</v>
      </c>
      <c r="BR4" s="254" t="s">
        <v>946</v>
      </c>
      <c r="BS4" s="254" t="s">
        <v>947</v>
      </c>
      <c r="BT4" s="254" t="s">
        <v>948</v>
      </c>
      <c r="BU4" s="254" t="s">
        <v>949</v>
      </c>
      <c r="BV4" s="254" t="s">
        <v>950</v>
      </c>
      <c r="BW4" s="254" t="s">
        <v>951</v>
      </c>
    </row>
    <row r="5" spans="1:75" x14ac:dyDescent="0.2">
      <c r="A5" s="250"/>
      <c r="B5" s="248" t="s">
        <v>952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</row>
    <row r="6" spans="1:75" ht="63.75" x14ac:dyDescent="0.2">
      <c r="A6" s="250">
        <v>8</v>
      </c>
      <c r="B6" s="248" t="s">
        <v>1379</v>
      </c>
      <c r="C6" s="253">
        <v>8</v>
      </c>
      <c r="D6" s="253">
        <v>9</v>
      </c>
      <c r="E6" s="253">
        <v>9</v>
      </c>
      <c r="F6" s="253">
        <v>9</v>
      </c>
      <c r="G6" s="253">
        <v>9</v>
      </c>
      <c r="H6" s="253">
        <v>7</v>
      </c>
      <c r="I6" s="253">
        <v>10</v>
      </c>
      <c r="J6" s="253">
        <v>8</v>
      </c>
      <c r="K6" s="253">
        <v>9</v>
      </c>
      <c r="L6" s="253">
        <v>9</v>
      </c>
      <c r="M6" s="253">
        <v>9</v>
      </c>
      <c r="N6" s="253">
        <v>7</v>
      </c>
      <c r="O6" s="253">
        <v>8</v>
      </c>
      <c r="P6" s="253">
        <v>8</v>
      </c>
      <c r="Q6" s="253">
        <v>8</v>
      </c>
      <c r="R6" s="253">
        <v>9</v>
      </c>
      <c r="S6" s="253">
        <v>7</v>
      </c>
      <c r="T6" s="253">
        <v>10</v>
      </c>
      <c r="U6" s="253">
        <v>8</v>
      </c>
      <c r="V6" s="253">
        <v>7</v>
      </c>
      <c r="W6" s="253">
        <v>8</v>
      </c>
      <c r="X6" s="253">
        <v>8</v>
      </c>
      <c r="Y6" s="253">
        <v>10</v>
      </c>
      <c r="Z6" s="253">
        <v>8</v>
      </c>
      <c r="AA6" s="253">
        <v>8</v>
      </c>
      <c r="AB6" s="253">
        <v>9</v>
      </c>
      <c r="AC6" s="253">
        <v>9</v>
      </c>
      <c r="AD6" s="253"/>
      <c r="AE6" s="253">
        <v>10</v>
      </c>
      <c r="AF6" s="253">
        <v>9</v>
      </c>
      <c r="AG6" s="253">
        <v>9</v>
      </c>
      <c r="AH6" s="253" t="s">
        <v>177</v>
      </c>
      <c r="AI6" s="253"/>
      <c r="AJ6" s="253" t="s">
        <v>177</v>
      </c>
      <c r="AK6" s="253"/>
      <c r="AL6" s="253">
        <v>9</v>
      </c>
      <c r="AM6" s="253"/>
      <c r="AN6" s="253"/>
      <c r="AO6" s="253" t="s">
        <v>177</v>
      </c>
      <c r="AP6" s="253"/>
      <c r="AQ6" s="253">
        <v>10</v>
      </c>
      <c r="AR6" s="253">
        <v>10</v>
      </c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>
        <v>10</v>
      </c>
      <c r="BI6" s="253"/>
      <c r="BJ6" s="253"/>
      <c r="BK6" s="253"/>
      <c r="BL6" s="253">
        <v>10</v>
      </c>
      <c r="BM6" s="253">
        <v>7</v>
      </c>
      <c r="BN6" s="253">
        <v>8</v>
      </c>
      <c r="BO6" s="253">
        <v>9</v>
      </c>
      <c r="BP6" s="253">
        <v>10</v>
      </c>
      <c r="BQ6" s="253" t="s">
        <v>177</v>
      </c>
      <c r="BR6" s="253"/>
      <c r="BS6" s="253"/>
      <c r="BT6" s="253">
        <v>9</v>
      </c>
      <c r="BU6" s="253" t="s">
        <v>177</v>
      </c>
      <c r="BV6" s="253"/>
      <c r="BW6" s="253"/>
    </row>
    <row r="7" spans="1:75" ht="63.75" x14ac:dyDescent="0.2">
      <c r="A7" s="250">
        <v>12</v>
      </c>
      <c r="B7" s="248" t="s">
        <v>1380</v>
      </c>
      <c r="C7" s="253">
        <v>10</v>
      </c>
      <c r="D7" s="253">
        <v>10</v>
      </c>
      <c r="E7" s="253">
        <v>10</v>
      </c>
      <c r="F7" s="253">
        <v>10</v>
      </c>
      <c r="G7" s="253">
        <v>10</v>
      </c>
      <c r="H7" s="253">
        <v>9</v>
      </c>
      <c r="I7" s="253">
        <v>9</v>
      </c>
      <c r="J7" s="253">
        <v>10</v>
      </c>
      <c r="K7" s="253">
        <v>10</v>
      </c>
      <c r="L7" s="253">
        <v>10</v>
      </c>
      <c r="M7" s="253">
        <v>10</v>
      </c>
      <c r="N7" s="253">
        <v>9</v>
      </c>
      <c r="O7" s="253">
        <v>9</v>
      </c>
      <c r="P7" s="253">
        <v>8</v>
      </c>
      <c r="Q7" s="253">
        <v>10</v>
      </c>
      <c r="R7" s="253">
        <v>10</v>
      </c>
      <c r="S7" s="253">
        <v>7</v>
      </c>
      <c r="T7" s="253">
        <v>10</v>
      </c>
      <c r="U7" s="253">
        <v>10</v>
      </c>
      <c r="V7" s="253">
        <v>10</v>
      </c>
      <c r="W7" s="253">
        <v>9</v>
      </c>
      <c r="X7" s="253">
        <v>10</v>
      </c>
      <c r="Y7" s="253">
        <v>10</v>
      </c>
      <c r="Z7" s="253">
        <v>10</v>
      </c>
      <c r="AA7" s="253">
        <v>9</v>
      </c>
      <c r="AB7" s="253">
        <v>7</v>
      </c>
      <c r="AC7" s="253">
        <v>10</v>
      </c>
      <c r="AD7" s="253" t="s">
        <v>177</v>
      </c>
      <c r="AE7" s="253">
        <v>9</v>
      </c>
      <c r="AF7" s="253">
        <v>8</v>
      </c>
      <c r="AG7" s="253">
        <v>8</v>
      </c>
      <c r="AH7" s="253">
        <v>9</v>
      </c>
      <c r="AI7" s="253">
        <v>9</v>
      </c>
      <c r="AJ7" s="253">
        <v>9</v>
      </c>
      <c r="AK7" s="253">
        <v>8</v>
      </c>
      <c r="AL7" s="253">
        <v>8</v>
      </c>
      <c r="AM7" s="253">
        <v>8</v>
      </c>
      <c r="AN7" s="253">
        <v>9</v>
      </c>
      <c r="AO7" s="253">
        <v>8</v>
      </c>
      <c r="AP7" s="253">
        <v>7</v>
      </c>
      <c r="AQ7" s="253">
        <v>9</v>
      </c>
      <c r="AR7" s="253"/>
      <c r="AS7" s="253">
        <v>10</v>
      </c>
      <c r="AT7" s="253">
        <v>10</v>
      </c>
      <c r="AU7" s="253"/>
      <c r="AV7" s="253"/>
      <c r="AW7" s="253">
        <v>9</v>
      </c>
      <c r="AX7" s="253"/>
      <c r="AY7" s="253"/>
      <c r="AZ7" s="253"/>
      <c r="BA7" s="253"/>
      <c r="BB7" s="253"/>
      <c r="BC7" s="253"/>
      <c r="BD7" s="253"/>
      <c r="BE7" s="253"/>
      <c r="BF7" s="253">
        <v>10</v>
      </c>
      <c r="BG7" s="253">
        <v>8</v>
      </c>
      <c r="BH7" s="253"/>
      <c r="BI7" s="253"/>
      <c r="BJ7" s="253"/>
      <c r="BK7" s="253">
        <v>9</v>
      </c>
      <c r="BL7" s="253">
        <v>9</v>
      </c>
      <c r="BM7" s="253">
        <v>10</v>
      </c>
      <c r="BN7" s="253">
        <v>9</v>
      </c>
      <c r="BO7" s="253">
        <v>9</v>
      </c>
      <c r="BP7" s="253">
        <v>7</v>
      </c>
      <c r="BQ7" s="253">
        <v>9</v>
      </c>
      <c r="BR7" s="253"/>
      <c r="BS7" s="253"/>
      <c r="BT7" s="253">
        <v>10</v>
      </c>
      <c r="BU7" s="253">
        <v>9</v>
      </c>
      <c r="BV7" s="253">
        <v>8</v>
      </c>
      <c r="BW7" s="253"/>
    </row>
    <row r="8" spans="1:75" ht="76.5" x14ac:dyDescent="0.2">
      <c r="A8" s="250">
        <v>12</v>
      </c>
      <c r="B8" s="248" t="s">
        <v>1381</v>
      </c>
      <c r="C8" s="253">
        <v>8</v>
      </c>
      <c r="D8" s="253">
        <v>9</v>
      </c>
      <c r="E8" s="253">
        <v>7</v>
      </c>
      <c r="F8" s="253">
        <v>9</v>
      </c>
      <c r="G8" s="253">
        <v>10</v>
      </c>
      <c r="H8" s="253">
        <v>8</v>
      </c>
      <c r="I8" s="253">
        <v>6</v>
      </c>
      <c r="J8" s="253">
        <v>8</v>
      </c>
      <c r="K8" s="253">
        <v>9</v>
      </c>
      <c r="L8" s="253">
        <v>7</v>
      </c>
      <c r="M8" s="253">
        <v>9</v>
      </c>
      <c r="N8" s="253">
        <v>8</v>
      </c>
      <c r="O8" s="253">
        <v>6</v>
      </c>
      <c r="P8" s="253">
        <v>8</v>
      </c>
      <c r="Q8" s="253">
        <v>9</v>
      </c>
      <c r="R8" s="253">
        <v>6</v>
      </c>
      <c r="S8" s="253">
        <v>7</v>
      </c>
      <c r="T8" s="253">
        <v>10</v>
      </c>
      <c r="U8" s="253">
        <v>8</v>
      </c>
      <c r="V8" s="253">
        <v>5</v>
      </c>
      <c r="W8" s="253">
        <v>7</v>
      </c>
      <c r="X8" s="253">
        <v>9</v>
      </c>
      <c r="Y8" s="253">
        <v>8</v>
      </c>
      <c r="Z8" s="253">
        <v>7</v>
      </c>
      <c r="AA8" s="253">
        <v>7</v>
      </c>
      <c r="AB8" s="253">
        <v>8</v>
      </c>
      <c r="AC8" s="253">
        <v>9</v>
      </c>
      <c r="AD8" s="253">
        <v>9</v>
      </c>
      <c r="AE8" s="253">
        <v>8</v>
      </c>
      <c r="AF8" s="253">
        <v>7</v>
      </c>
      <c r="AG8" s="253">
        <v>8</v>
      </c>
      <c r="AH8" s="253">
        <v>9</v>
      </c>
      <c r="AI8" s="253">
        <v>9</v>
      </c>
      <c r="AJ8" s="253">
        <v>6</v>
      </c>
      <c r="AK8" s="253">
        <v>6</v>
      </c>
      <c r="AL8" s="253">
        <v>8</v>
      </c>
      <c r="AM8" s="253" t="s">
        <v>177</v>
      </c>
      <c r="AN8" s="253">
        <v>8</v>
      </c>
      <c r="AO8" s="253" t="s">
        <v>177</v>
      </c>
      <c r="AP8" s="253"/>
      <c r="AQ8" s="253">
        <v>8</v>
      </c>
      <c r="AR8" s="253"/>
      <c r="AS8" s="253"/>
      <c r="AT8" s="253">
        <v>7</v>
      </c>
      <c r="AU8" s="253"/>
      <c r="AV8" s="253" t="s">
        <v>191</v>
      </c>
      <c r="AW8" s="253">
        <v>7</v>
      </c>
      <c r="AX8" s="253"/>
      <c r="AY8" s="253"/>
      <c r="AZ8" s="253"/>
      <c r="BA8" s="253"/>
      <c r="BB8" s="253"/>
      <c r="BC8" s="253"/>
      <c r="BD8" s="253"/>
      <c r="BE8" s="253"/>
      <c r="BF8" s="253" t="s">
        <v>177</v>
      </c>
      <c r="BG8" s="253">
        <v>9</v>
      </c>
      <c r="BH8" s="253">
        <v>5</v>
      </c>
      <c r="BI8" s="253">
        <v>8</v>
      </c>
      <c r="BJ8" s="253"/>
      <c r="BK8" s="253"/>
      <c r="BL8" s="253">
        <v>8</v>
      </c>
      <c r="BM8" s="253">
        <v>7</v>
      </c>
      <c r="BN8" s="253">
        <v>7</v>
      </c>
      <c r="BO8" s="253">
        <v>9</v>
      </c>
      <c r="BP8" s="253" t="s">
        <v>177</v>
      </c>
      <c r="BQ8" s="253">
        <v>8</v>
      </c>
      <c r="BR8" s="253" t="s">
        <v>177</v>
      </c>
      <c r="BS8" s="253"/>
      <c r="BT8" s="253">
        <v>8</v>
      </c>
      <c r="BU8" s="253">
        <v>8</v>
      </c>
      <c r="BV8" s="253">
        <v>6</v>
      </c>
      <c r="BW8" s="253"/>
    </row>
    <row r="9" spans="1:75" ht="63.75" x14ac:dyDescent="0.2">
      <c r="A9" s="250">
        <v>12</v>
      </c>
      <c r="B9" s="248" t="s">
        <v>1382</v>
      </c>
      <c r="C9" s="253">
        <v>8</v>
      </c>
      <c r="D9" s="253">
        <v>6</v>
      </c>
      <c r="E9" s="253">
        <v>9</v>
      </c>
      <c r="F9" s="253">
        <v>10</v>
      </c>
      <c r="G9" s="253">
        <v>10</v>
      </c>
      <c r="H9" s="253">
        <v>9</v>
      </c>
      <c r="I9" s="253">
        <v>10</v>
      </c>
      <c r="J9" s="253">
        <v>8</v>
      </c>
      <c r="K9" s="253">
        <v>7</v>
      </c>
      <c r="L9" s="253">
        <v>10</v>
      </c>
      <c r="M9" s="253">
        <v>8</v>
      </c>
      <c r="N9" s="253">
        <v>9</v>
      </c>
      <c r="O9" s="253">
        <v>7</v>
      </c>
      <c r="P9" s="253">
        <v>8</v>
      </c>
      <c r="Q9" s="253">
        <v>8</v>
      </c>
      <c r="R9" s="253">
        <v>9</v>
      </c>
      <c r="S9" s="253">
        <v>8</v>
      </c>
      <c r="T9" s="253">
        <v>8</v>
      </c>
      <c r="U9" s="253">
        <v>7</v>
      </c>
      <c r="V9" s="253">
        <v>10</v>
      </c>
      <c r="W9" s="253">
        <v>8</v>
      </c>
      <c r="X9" s="253">
        <v>8</v>
      </c>
      <c r="Y9" s="253">
        <v>9</v>
      </c>
      <c r="Z9" s="253">
        <v>7</v>
      </c>
      <c r="AA9" s="253">
        <v>7</v>
      </c>
      <c r="AB9" s="253">
        <v>9</v>
      </c>
      <c r="AC9" s="253">
        <v>9</v>
      </c>
      <c r="AD9" s="253">
        <v>9</v>
      </c>
      <c r="AE9" s="253">
        <v>7</v>
      </c>
      <c r="AF9" s="253">
        <v>7</v>
      </c>
      <c r="AG9" s="253">
        <v>8</v>
      </c>
      <c r="AH9" s="253">
        <v>9</v>
      </c>
      <c r="AI9" s="253">
        <v>7</v>
      </c>
      <c r="AJ9" s="253">
        <v>8</v>
      </c>
      <c r="AK9" s="253">
        <v>9</v>
      </c>
      <c r="AL9" s="253">
        <v>9</v>
      </c>
      <c r="AM9" s="253">
        <v>9</v>
      </c>
      <c r="AN9" s="253">
        <v>8</v>
      </c>
      <c r="AO9" s="253">
        <v>9</v>
      </c>
      <c r="AP9" s="253">
        <v>9</v>
      </c>
      <c r="AQ9" s="253">
        <v>8</v>
      </c>
      <c r="AR9" s="253"/>
      <c r="AS9" s="253"/>
      <c r="AT9" s="253"/>
      <c r="AU9" s="253"/>
      <c r="AV9" s="253">
        <v>8</v>
      </c>
      <c r="AW9" s="253"/>
      <c r="AX9" s="253"/>
      <c r="AY9" s="253">
        <v>9</v>
      </c>
      <c r="AZ9" s="253">
        <v>8</v>
      </c>
      <c r="BA9" s="253"/>
      <c r="BB9" s="253"/>
      <c r="BC9" s="253"/>
      <c r="BD9" s="253">
        <v>8</v>
      </c>
      <c r="BE9" s="253"/>
      <c r="BF9" s="253">
        <v>5</v>
      </c>
      <c r="BG9" s="253">
        <v>9</v>
      </c>
      <c r="BH9" s="253">
        <v>5</v>
      </c>
      <c r="BI9" s="253"/>
      <c r="BJ9" s="253"/>
      <c r="BK9" s="253">
        <v>8</v>
      </c>
      <c r="BL9" s="253">
        <v>9</v>
      </c>
      <c r="BM9" s="253">
        <v>9</v>
      </c>
      <c r="BN9" s="253">
        <v>9</v>
      </c>
      <c r="BO9" s="253">
        <v>8</v>
      </c>
      <c r="BP9" s="253">
        <v>10</v>
      </c>
      <c r="BQ9" s="253">
        <v>8</v>
      </c>
      <c r="BR9" s="253" t="s">
        <v>177</v>
      </c>
      <c r="BS9" s="253"/>
      <c r="BT9" s="253">
        <v>7</v>
      </c>
      <c r="BU9" s="253">
        <v>8</v>
      </c>
      <c r="BV9" s="253">
        <v>8</v>
      </c>
      <c r="BW9" s="253"/>
    </row>
    <row r="10" spans="1:75" ht="76.5" x14ac:dyDescent="0.2">
      <c r="A10" s="250">
        <v>13</v>
      </c>
      <c r="B10" s="248" t="s">
        <v>1383</v>
      </c>
      <c r="C10" s="253">
        <v>7</v>
      </c>
      <c r="D10" s="253">
        <v>7</v>
      </c>
      <c r="E10" s="253">
        <v>6</v>
      </c>
      <c r="F10" s="253">
        <v>9</v>
      </c>
      <c r="G10" s="253">
        <v>7</v>
      </c>
      <c r="H10" s="253">
        <v>8</v>
      </c>
      <c r="I10" s="253">
        <v>8</v>
      </c>
      <c r="J10" s="253">
        <v>6</v>
      </c>
      <c r="K10" s="253">
        <v>7</v>
      </c>
      <c r="L10" s="253">
        <v>7</v>
      </c>
      <c r="M10" s="253">
        <v>7</v>
      </c>
      <c r="N10" s="253">
        <v>9</v>
      </c>
      <c r="O10" s="253">
        <v>7</v>
      </c>
      <c r="P10" s="253">
        <v>7</v>
      </c>
      <c r="Q10" s="253">
        <v>7</v>
      </c>
      <c r="R10" s="253">
        <v>10</v>
      </c>
      <c r="S10" s="253">
        <v>7</v>
      </c>
      <c r="T10" s="253">
        <v>7</v>
      </c>
      <c r="U10" s="253">
        <v>8</v>
      </c>
      <c r="V10" s="253">
        <v>7</v>
      </c>
      <c r="W10" s="253">
        <v>7</v>
      </c>
      <c r="X10" s="253">
        <v>9</v>
      </c>
      <c r="Y10" s="253">
        <v>10</v>
      </c>
      <c r="Z10" s="253">
        <v>9</v>
      </c>
      <c r="AA10" s="253">
        <v>10</v>
      </c>
      <c r="AB10" s="253">
        <v>9</v>
      </c>
      <c r="AC10" s="253">
        <v>10</v>
      </c>
      <c r="AD10" s="253">
        <v>8</v>
      </c>
      <c r="AE10" s="253">
        <v>9</v>
      </c>
      <c r="AF10" s="253">
        <v>7</v>
      </c>
      <c r="AG10" s="253">
        <v>9</v>
      </c>
      <c r="AH10" s="253">
        <v>8</v>
      </c>
      <c r="AI10" s="253">
        <v>8</v>
      </c>
      <c r="AJ10" s="253">
        <v>6</v>
      </c>
      <c r="AK10" s="253">
        <v>7</v>
      </c>
      <c r="AL10" s="253">
        <v>9</v>
      </c>
      <c r="AM10" s="253">
        <v>7</v>
      </c>
      <c r="AN10" s="253" t="s">
        <v>177</v>
      </c>
      <c r="AO10" s="253">
        <v>8</v>
      </c>
      <c r="AP10" s="253">
        <v>10</v>
      </c>
      <c r="AQ10" s="253">
        <v>9</v>
      </c>
      <c r="AR10" s="253"/>
      <c r="AS10" s="253"/>
      <c r="AT10" s="253"/>
      <c r="AU10" s="253"/>
      <c r="AV10" s="253"/>
      <c r="AW10" s="253"/>
      <c r="AX10" s="253"/>
      <c r="AY10" s="253" t="s">
        <v>191</v>
      </c>
      <c r="AZ10" s="253"/>
      <c r="BA10" s="253"/>
      <c r="BB10" s="253"/>
      <c r="BC10" s="253"/>
      <c r="BD10" s="253">
        <v>7</v>
      </c>
      <c r="BE10" s="253">
        <v>7</v>
      </c>
      <c r="BF10" s="253">
        <v>9</v>
      </c>
      <c r="BG10" s="253">
        <v>8</v>
      </c>
      <c r="BH10" s="253">
        <v>7</v>
      </c>
      <c r="BI10" s="253"/>
      <c r="BJ10" s="253"/>
      <c r="BK10" s="253">
        <v>8</v>
      </c>
      <c r="BL10" s="253">
        <v>10</v>
      </c>
      <c r="BM10" s="253">
        <v>9</v>
      </c>
      <c r="BN10" s="253">
        <v>10</v>
      </c>
      <c r="BO10" s="253">
        <v>7</v>
      </c>
      <c r="BP10" s="253">
        <v>8</v>
      </c>
      <c r="BQ10" s="253">
        <v>7</v>
      </c>
      <c r="BR10" s="253"/>
      <c r="BS10" s="253"/>
      <c r="BT10" s="253">
        <v>8</v>
      </c>
      <c r="BU10" s="253">
        <v>8</v>
      </c>
      <c r="BV10" s="253" t="s">
        <v>177</v>
      </c>
      <c r="BW10" s="253"/>
    </row>
    <row r="11" spans="1:75" ht="63.75" x14ac:dyDescent="0.2">
      <c r="A11" s="250">
        <v>14</v>
      </c>
      <c r="B11" s="248" t="s">
        <v>1384</v>
      </c>
      <c r="C11" s="253">
        <v>7</v>
      </c>
      <c r="D11" s="253">
        <v>8</v>
      </c>
      <c r="E11" s="253">
        <v>7</v>
      </c>
      <c r="F11" s="253">
        <v>7</v>
      </c>
      <c r="G11" s="253">
        <v>8</v>
      </c>
      <c r="H11" s="253">
        <v>7</v>
      </c>
      <c r="I11" s="253">
        <v>7</v>
      </c>
      <c r="J11" s="253">
        <v>9</v>
      </c>
      <c r="K11" s="253">
        <v>8</v>
      </c>
      <c r="L11" s="253">
        <v>6</v>
      </c>
      <c r="M11" s="253">
        <v>8</v>
      </c>
      <c r="N11" s="253">
        <v>8</v>
      </c>
      <c r="O11" s="253">
        <v>7</v>
      </c>
      <c r="P11" s="253">
        <v>6</v>
      </c>
      <c r="Q11" s="253">
        <v>8</v>
      </c>
      <c r="R11" s="253">
        <v>9</v>
      </c>
      <c r="S11" s="253">
        <v>6</v>
      </c>
      <c r="T11" s="253">
        <v>7</v>
      </c>
      <c r="U11" s="253">
        <v>8</v>
      </c>
      <c r="V11" s="253">
        <v>10</v>
      </c>
      <c r="W11" s="253">
        <v>7</v>
      </c>
      <c r="X11" s="253">
        <v>8</v>
      </c>
      <c r="Y11" s="253">
        <v>9</v>
      </c>
      <c r="Z11" s="253">
        <v>6</v>
      </c>
      <c r="AA11" s="253">
        <v>9</v>
      </c>
      <c r="AB11" s="253">
        <v>8</v>
      </c>
      <c r="AC11" s="253">
        <v>9</v>
      </c>
      <c r="AD11" s="253">
        <v>8</v>
      </c>
      <c r="AE11" s="253">
        <v>9</v>
      </c>
      <c r="AF11" s="253">
        <v>7</v>
      </c>
      <c r="AG11" s="253">
        <v>9</v>
      </c>
      <c r="AH11" s="253">
        <v>8</v>
      </c>
      <c r="AI11" s="253">
        <v>9</v>
      </c>
      <c r="AJ11" s="253">
        <v>6</v>
      </c>
      <c r="AK11" s="253">
        <v>6</v>
      </c>
      <c r="AL11" s="253">
        <v>6</v>
      </c>
      <c r="AM11" s="253">
        <v>7</v>
      </c>
      <c r="AN11" s="253">
        <v>9</v>
      </c>
      <c r="AO11" s="253" t="s">
        <v>177</v>
      </c>
      <c r="AP11" s="253">
        <v>8</v>
      </c>
      <c r="AQ11" s="253">
        <v>9</v>
      </c>
      <c r="AR11" s="253">
        <v>10</v>
      </c>
      <c r="AS11" s="253">
        <v>10</v>
      </c>
      <c r="AT11" s="253">
        <v>6</v>
      </c>
      <c r="AU11" s="253"/>
      <c r="AV11" s="253"/>
      <c r="AW11" s="253"/>
      <c r="AX11" s="253">
        <v>7</v>
      </c>
      <c r="AY11" s="253"/>
      <c r="AZ11" s="253"/>
      <c r="BA11" s="253"/>
      <c r="BB11" s="253"/>
      <c r="BC11" s="253"/>
      <c r="BD11" s="253"/>
      <c r="BE11" s="253"/>
      <c r="BF11" s="253">
        <v>8</v>
      </c>
      <c r="BG11" s="253">
        <v>7</v>
      </c>
      <c r="BH11" s="253">
        <v>6</v>
      </c>
      <c r="BI11" s="253"/>
      <c r="BJ11" s="253"/>
      <c r="BK11" s="253">
        <v>7</v>
      </c>
      <c r="BL11" s="253">
        <v>7</v>
      </c>
      <c r="BM11" s="253">
        <v>7</v>
      </c>
      <c r="BN11" s="253">
        <v>6</v>
      </c>
      <c r="BO11" s="253">
        <v>6</v>
      </c>
      <c r="BP11" s="253">
        <v>7</v>
      </c>
      <c r="BQ11" s="253">
        <v>8</v>
      </c>
      <c r="BR11" s="253">
        <v>6</v>
      </c>
      <c r="BS11" s="253" t="s">
        <v>190</v>
      </c>
      <c r="BT11" s="253">
        <v>6</v>
      </c>
      <c r="BU11" s="253">
        <v>6</v>
      </c>
      <c r="BV11" s="253">
        <v>7</v>
      </c>
      <c r="BW11" s="253"/>
    </row>
    <row r="12" spans="1:75" ht="63.75" x14ac:dyDescent="0.2">
      <c r="A12" s="250">
        <v>14</v>
      </c>
      <c r="B12" s="248" t="s">
        <v>1385</v>
      </c>
      <c r="C12" s="253">
        <v>7</v>
      </c>
      <c r="D12" s="253">
        <v>7</v>
      </c>
      <c r="E12" s="253">
        <v>6</v>
      </c>
      <c r="F12" s="253">
        <v>9</v>
      </c>
      <c r="G12" s="253">
        <v>8</v>
      </c>
      <c r="H12" s="253">
        <v>7</v>
      </c>
      <c r="I12" s="253">
        <v>7</v>
      </c>
      <c r="J12" s="253">
        <v>9</v>
      </c>
      <c r="K12" s="253">
        <v>6</v>
      </c>
      <c r="L12" s="253">
        <v>9</v>
      </c>
      <c r="M12" s="253">
        <v>8</v>
      </c>
      <c r="N12" s="253">
        <v>7</v>
      </c>
      <c r="O12" s="253">
        <v>7</v>
      </c>
      <c r="P12" s="253">
        <v>7</v>
      </c>
      <c r="Q12" s="253">
        <v>7</v>
      </c>
      <c r="R12" s="253">
        <v>7</v>
      </c>
      <c r="S12" s="253">
        <v>6</v>
      </c>
      <c r="T12" s="253">
        <v>9</v>
      </c>
      <c r="U12" s="253">
        <v>8</v>
      </c>
      <c r="V12" s="253">
        <v>6</v>
      </c>
      <c r="W12" s="253">
        <v>8</v>
      </c>
      <c r="X12" s="253">
        <v>8</v>
      </c>
      <c r="Y12" s="253">
        <v>9</v>
      </c>
      <c r="Z12" s="253">
        <v>9</v>
      </c>
      <c r="AA12" s="253">
        <v>10</v>
      </c>
      <c r="AB12" s="253">
        <v>6</v>
      </c>
      <c r="AC12" s="253">
        <v>8</v>
      </c>
      <c r="AD12" s="253">
        <v>8</v>
      </c>
      <c r="AE12" s="253">
        <v>9</v>
      </c>
      <c r="AF12" s="253">
        <v>6</v>
      </c>
      <c r="AG12" s="253">
        <v>9</v>
      </c>
      <c r="AH12" s="253" t="s">
        <v>177</v>
      </c>
      <c r="AI12" s="253">
        <v>7</v>
      </c>
      <c r="AJ12" s="253">
        <v>6</v>
      </c>
      <c r="AK12" s="253">
        <v>9</v>
      </c>
      <c r="AL12" s="253">
        <v>8</v>
      </c>
      <c r="AM12" s="253">
        <v>8</v>
      </c>
      <c r="AN12" s="253">
        <v>8</v>
      </c>
      <c r="AO12" s="253" t="s">
        <v>177</v>
      </c>
      <c r="AP12" s="253">
        <v>8</v>
      </c>
      <c r="AQ12" s="253" t="s">
        <v>177</v>
      </c>
      <c r="AR12" s="253">
        <v>9</v>
      </c>
      <c r="AS12" s="253"/>
      <c r="AT12" s="253">
        <v>5</v>
      </c>
      <c r="AU12" s="253"/>
      <c r="AV12" s="253"/>
      <c r="AW12" s="253"/>
      <c r="AX12" s="253"/>
      <c r="AY12" s="253"/>
      <c r="AZ12" s="253"/>
      <c r="BA12" s="253">
        <v>8</v>
      </c>
      <c r="BB12" s="253"/>
      <c r="BC12" s="253"/>
      <c r="BD12" s="253">
        <v>7</v>
      </c>
      <c r="BE12" s="253">
        <v>9</v>
      </c>
      <c r="BF12" s="253" t="s">
        <v>177</v>
      </c>
      <c r="BG12" s="253">
        <v>10</v>
      </c>
      <c r="BH12" s="253">
        <v>6</v>
      </c>
      <c r="BI12" s="253"/>
      <c r="BJ12" s="253"/>
      <c r="BK12" s="253"/>
      <c r="BL12" s="253">
        <v>6</v>
      </c>
      <c r="BM12" s="253">
        <v>7</v>
      </c>
      <c r="BN12" s="253">
        <v>8</v>
      </c>
      <c r="BO12" s="253">
        <v>7</v>
      </c>
      <c r="BP12" s="253">
        <v>8</v>
      </c>
      <c r="BQ12" s="253">
        <v>6</v>
      </c>
      <c r="BR12" s="253">
        <v>8</v>
      </c>
      <c r="BS12" s="253" t="s">
        <v>190</v>
      </c>
      <c r="BT12" s="253">
        <v>7</v>
      </c>
      <c r="BU12" s="253">
        <v>8</v>
      </c>
      <c r="BV12" s="253">
        <v>8</v>
      </c>
      <c r="BW12" s="253"/>
    </row>
  </sheetData>
  <mergeCells count="5">
    <mergeCell ref="C3:P3"/>
    <mergeCell ref="Q3:AQ3"/>
    <mergeCell ref="AR3:BK3"/>
    <mergeCell ref="BL3:BQ3"/>
    <mergeCell ref="BT3:BV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20"/>
  <sheetViews>
    <sheetView topLeftCell="A169" zoomScaleNormal="100" workbookViewId="0">
      <selection activeCell="C187" sqref="C187"/>
    </sheetView>
  </sheetViews>
  <sheetFormatPr baseColWidth="10" defaultColWidth="10.85546875" defaultRowHeight="12" x14ac:dyDescent="0.2"/>
  <cols>
    <col min="1" max="1" width="7" style="4" bestFit="1" customWidth="1"/>
    <col min="2" max="2" width="2.85546875" style="4" customWidth="1"/>
    <col min="3" max="3" width="57.85546875" style="4" customWidth="1"/>
    <col min="4" max="4" width="4.42578125" style="5" customWidth="1"/>
    <col min="5" max="5" width="5.42578125" style="4" customWidth="1"/>
    <col min="6" max="6" width="6.28515625" style="4" customWidth="1"/>
    <col min="7" max="7" width="4.7109375" style="4" customWidth="1"/>
    <col min="8" max="8" width="3.7109375" style="4" customWidth="1"/>
    <col min="9" max="11" width="4.7109375" style="4" customWidth="1"/>
    <col min="12" max="12" width="4.5703125" style="4" bestFit="1" customWidth="1"/>
    <col min="13" max="80" width="4.7109375" style="4" customWidth="1"/>
    <col min="81" max="81" width="5.140625" style="4" bestFit="1" customWidth="1"/>
    <col min="82" max="82" width="4.7109375" style="4" customWidth="1"/>
    <col min="83" max="83" width="4.5703125" style="4" bestFit="1" customWidth="1"/>
    <col min="84" max="84" width="5.42578125" style="5" customWidth="1"/>
    <col min="85" max="85" width="4.7109375" style="5" customWidth="1"/>
    <col min="86" max="88" width="4.7109375" style="4" customWidth="1"/>
    <col min="89" max="89" width="4.140625" style="4" bestFit="1" customWidth="1"/>
    <col min="90" max="16384" width="10.85546875" style="4"/>
  </cols>
  <sheetData>
    <row r="1" spans="1:89" ht="12.75" x14ac:dyDescent="0.2">
      <c r="A1" s="90">
        <v>60095</v>
      </c>
      <c r="B1" s="90"/>
      <c r="C1" s="90" t="s">
        <v>825</v>
      </c>
      <c r="D1" s="90"/>
      <c r="E1" s="1"/>
      <c r="F1" s="1"/>
      <c r="G1" s="194" t="s">
        <v>713</v>
      </c>
      <c r="H1" s="195"/>
      <c r="I1" s="195"/>
      <c r="J1" s="195"/>
      <c r="K1" s="195"/>
      <c r="L1" s="195"/>
      <c r="M1" s="278" t="s">
        <v>203</v>
      </c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79" t="s">
        <v>204</v>
      </c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0" t="s">
        <v>205</v>
      </c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1" t="s">
        <v>206</v>
      </c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6" t="s">
        <v>208</v>
      </c>
      <c r="CC1" s="283"/>
      <c r="CD1" s="282" t="s">
        <v>209</v>
      </c>
      <c r="CE1" s="283"/>
      <c r="CF1" s="283"/>
      <c r="CG1" s="284" t="s">
        <v>714</v>
      </c>
      <c r="CH1" s="283"/>
      <c r="CI1" s="283"/>
    </row>
    <row r="2" spans="1:89" ht="12.75" customHeight="1" x14ac:dyDescent="0.2">
      <c r="A2" s="65" t="s">
        <v>164</v>
      </c>
      <c r="B2" s="65" t="s">
        <v>165</v>
      </c>
      <c r="C2" s="65" t="s">
        <v>166</v>
      </c>
      <c r="D2" s="65" t="s">
        <v>202</v>
      </c>
      <c r="E2" s="65" t="s">
        <v>167</v>
      </c>
      <c r="F2" s="65" t="s">
        <v>168</v>
      </c>
      <c r="G2" s="91" t="s">
        <v>211</v>
      </c>
      <c r="H2" s="196" t="s">
        <v>715</v>
      </c>
      <c r="I2" s="196" t="s">
        <v>716</v>
      </c>
      <c r="J2" s="197" t="s">
        <v>717</v>
      </c>
      <c r="K2" s="197" t="s">
        <v>718</v>
      </c>
      <c r="L2" s="92"/>
      <c r="M2" s="184" t="s">
        <v>350</v>
      </c>
      <c r="N2" s="184" t="s">
        <v>353</v>
      </c>
      <c r="O2" s="184" t="s">
        <v>345</v>
      </c>
      <c r="P2" s="185" t="s">
        <v>387</v>
      </c>
      <c r="Q2" s="184" t="s">
        <v>342</v>
      </c>
      <c r="R2" s="184" t="s">
        <v>632</v>
      </c>
      <c r="S2" s="184" t="s">
        <v>355</v>
      </c>
      <c r="T2" s="184" t="s">
        <v>214</v>
      </c>
      <c r="U2" s="184" t="s">
        <v>374</v>
      </c>
      <c r="V2" s="184" t="s">
        <v>360</v>
      </c>
      <c r="W2" s="184" t="s">
        <v>371</v>
      </c>
      <c r="X2" s="184" t="s">
        <v>368</v>
      </c>
      <c r="Y2" s="185" t="s">
        <v>427</v>
      </c>
      <c r="Z2" s="184" t="s">
        <v>363</v>
      </c>
      <c r="AA2" s="184" t="s">
        <v>390</v>
      </c>
      <c r="AB2" s="184" t="s">
        <v>382</v>
      </c>
      <c r="AC2" s="184" t="s">
        <v>733</v>
      </c>
      <c r="AD2" s="185" t="s">
        <v>445</v>
      </c>
      <c r="AE2" s="184" t="s">
        <v>379</v>
      </c>
      <c r="AF2" s="184" t="s">
        <v>400</v>
      </c>
      <c r="AG2" s="184" t="s">
        <v>403</v>
      </c>
      <c r="AH2" s="186" t="s">
        <v>395</v>
      </c>
      <c r="AI2" s="185" t="s">
        <v>636</v>
      </c>
      <c r="AJ2" s="184" t="s">
        <v>202</v>
      </c>
      <c r="AK2" s="184" t="s">
        <v>734</v>
      </c>
      <c r="AL2" s="184" t="s">
        <v>418</v>
      </c>
      <c r="AM2" s="184" t="s">
        <v>415</v>
      </c>
      <c r="AN2" s="184" t="s">
        <v>406</v>
      </c>
      <c r="AO2" s="184" t="s">
        <v>200</v>
      </c>
      <c r="AP2" s="184" t="s">
        <v>409</v>
      </c>
      <c r="AQ2" s="185" t="s">
        <v>637</v>
      </c>
      <c r="AR2" s="184" t="s">
        <v>307</v>
      </c>
      <c r="AS2" s="184" t="s">
        <v>421</v>
      </c>
      <c r="AT2" s="185" t="s">
        <v>638</v>
      </c>
      <c r="AU2" s="184" t="s">
        <v>430</v>
      </c>
      <c r="AV2" s="184" t="s">
        <v>438</v>
      </c>
      <c r="AW2" s="184" t="s">
        <v>433</v>
      </c>
      <c r="AX2" s="185" t="s">
        <v>639</v>
      </c>
      <c r="AY2" s="184" t="s">
        <v>441</v>
      </c>
      <c r="AZ2" s="184" t="s">
        <v>472</v>
      </c>
      <c r="BA2" s="184" t="s">
        <v>456</v>
      </c>
      <c r="BB2" s="186" t="s">
        <v>201</v>
      </c>
      <c r="BC2" s="184" t="s">
        <v>732</v>
      </c>
      <c r="BD2" s="184" t="s">
        <v>448</v>
      </c>
      <c r="BE2" s="184" t="s">
        <v>464</v>
      </c>
      <c r="BF2" s="184" t="s">
        <v>461</v>
      </c>
      <c r="BG2" s="184" t="s">
        <v>453</v>
      </c>
      <c r="BH2" s="184" t="s">
        <v>469</v>
      </c>
      <c r="BI2" s="184" t="s">
        <v>542</v>
      </c>
      <c r="BJ2" s="186" t="s">
        <v>475</v>
      </c>
      <c r="BK2" s="184" t="s">
        <v>478</v>
      </c>
      <c r="BL2" s="184" t="s">
        <v>481</v>
      </c>
      <c r="BM2" s="184" t="s">
        <v>484</v>
      </c>
      <c r="BN2" s="186" t="s">
        <v>487</v>
      </c>
      <c r="BO2" s="184" t="s">
        <v>490</v>
      </c>
      <c r="BP2" s="184" t="s">
        <v>493</v>
      </c>
      <c r="BQ2" s="184" t="s">
        <v>496</v>
      </c>
      <c r="BR2" s="186" t="s">
        <v>499</v>
      </c>
      <c r="BS2" s="184" t="s">
        <v>502</v>
      </c>
      <c r="BT2" s="184" t="s">
        <v>505</v>
      </c>
      <c r="BU2" s="184" t="s">
        <v>508</v>
      </c>
      <c r="BV2" s="184" t="s">
        <v>511</v>
      </c>
      <c r="BW2" s="187" t="s">
        <v>514</v>
      </c>
      <c r="BX2" s="187" t="s">
        <v>517</v>
      </c>
      <c r="BY2" s="187" t="s">
        <v>520</v>
      </c>
      <c r="BZ2" s="187" t="s">
        <v>719</v>
      </c>
      <c r="CA2" s="187" t="s">
        <v>532</v>
      </c>
      <c r="CB2" s="187" t="s">
        <v>704</v>
      </c>
      <c r="CC2" s="187" t="s">
        <v>705</v>
      </c>
      <c r="CD2" s="187" t="s">
        <v>640</v>
      </c>
      <c r="CE2" s="187" t="s">
        <v>641</v>
      </c>
      <c r="CF2" s="187" t="s">
        <v>642</v>
      </c>
      <c r="CG2" s="198" t="s">
        <v>699</v>
      </c>
      <c r="CH2" s="198" t="s">
        <v>700</v>
      </c>
      <c r="CI2" s="198" t="s">
        <v>701</v>
      </c>
    </row>
    <row r="3" spans="1:89" ht="12.75" x14ac:dyDescent="0.2">
      <c r="A3" s="277">
        <v>179857</v>
      </c>
      <c r="B3" s="200">
        <v>6</v>
      </c>
      <c r="C3" s="116" t="s">
        <v>1422</v>
      </c>
      <c r="D3" s="253">
        <v>0</v>
      </c>
      <c r="E3" s="67"/>
      <c r="F3" s="93" t="s">
        <v>1601</v>
      </c>
      <c r="G3" s="94">
        <f t="shared" ref="G3:G66" si="0">COUNTIF(M3:CD3,"INSC")</f>
        <v>8</v>
      </c>
      <c r="H3" s="201">
        <f t="shared" ref="H3:H66" si="1">COUNTIF(M3:CE3,5)</f>
        <v>0</v>
      </c>
      <c r="I3" s="202">
        <f t="shared" ref="I3:I66" si="2">COUNTIF(M3:CE3,"BA")</f>
        <v>0</v>
      </c>
      <c r="J3" s="203">
        <f t="shared" ref="J3:J66" si="3">COUNT(M3:CE3)-H3</f>
        <v>0</v>
      </c>
      <c r="K3" s="203">
        <f>J3+H3</f>
        <v>0</v>
      </c>
      <c r="L3" s="219"/>
      <c r="M3" s="253" t="s">
        <v>177</v>
      </c>
      <c r="N3" s="253"/>
      <c r="O3" s="253" t="s">
        <v>177</v>
      </c>
      <c r="P3" s="253" t="s">
        <v>177</v>
      </c>
      <c r="Q3" s="253" t="s">
        <v>177</v>
      </c>
      <c r="R3" s="253"/>
      <c r="S3" s="253" t="s">
        <v>177</v>
      </c>
      <c r="T3" s="253"/>
      <c r="U3" s="253"/>
      <c r="V3" s="253"/>
      <c r="W3" s="253"/>
      <c r="X3" s="253"/>
      <c r="Y3" s="253"/>
      <c r="Z3" s="253"/>
      <c r="AA3" s="253"/>
      <c r="AB3" s="253"/>
      <c r="AC3" s="253" t="s">
        <v>177</v>
      </c>
      <c r="AD3" s="253"/>
      <c r="AE3" s="253"/>
      <c r="AF3" s="253"/>
      <c r="AG3" s="253" t="s">
        <v>177</v>
      </c>
      <c r="AH3" s="253"/>
      <c r="AI3" s="253"/>
      <c r="AJ3" s="253"/>
      <c r="AK3" s="253" t="s">
        <v>177</v>
      </c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30"/>
      <c r="CH3" s="231"/>
      <c r="CI3" s="231"/>
      <c r="CK3" s="225"/>
    </row>
    <row r="4" spans="1:89" ht="12.75" x14ac:dyDescent="0.2">
      <c r="A4" s="277">
        <v>183662</v>
      </c>
      <c r="B4" s="200" t="str">
        <f t="shared" ref="B4:B67" si="4">RIGHT(A4,1)</f>
        <v>2</v>
      </c>
      <c r="C4" s="116" t="s">
        <v>1423</v>
      </c>
      <c r="D4" s="253">
        <v>0</v>
      </c>
      <c r="E4" s="67"/>
      <c r="F4" s="93" t="s">
        <v>1601</v>
      </c>
      <c r="G4" s="94">
        <f t="shared" si="0"/>
        <v>7</v>
      </c>
      <c r="H4" s="201">
        <f t="shared" si="1"/>
        <v>0</v>
      </c>
      <c r="I4" s="202">
        <f t="shared" si="2"/>
        <v>0</v>
      </c>
      <c r="J4" s="203">
        <f t="shared" si="3"/>
        <v>0</v>
      </c>
      <c r="K4" s="203">
        <f t="shared" ref="K4:K67" si="5">J4+H4</f>
        <v>0</v>
      </c>
      <c r="L4" s="66"/>
      <c r="M4" s="253" t="s">
        <v>177</v>
      </c>
      <c r="N4" s="253" t="s">
        <v>177</v>
      </c>
      <c r="O4" s="253" t="s">
        <v>177</v>
      </c>
      <c r="P4" s="253" t="s">
        <v>177</v>
      </c>
      <c r="Q4" s="253" t="s">
        <v>177</v>
      </c>
      <c r="R4" s="253" t="s">
        <v>177</v>
      </c>
      <c r="S4" s="253" t="s">
        <v>177</v>
      </c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30"/>
      <c r="CH4" s="231"/>
      <c r="CI4" s="231"/>
      <c r="CJ4" s="225"/>
      <c r="CK4" s="225"/>
    </row>
    <row r="5" spans="1:89" ht="12.75" x14ac:dyDescent="0.2">
      <c r="A5" s="277">
        <v>184395</v>
      </c>
      <c r="B5" s="200" t="str">
        <f t="shared" si="4"/>
        <v>5</v>
      </c>
      <c r="C5" s="116" t="s">
        <v>1424</v>
      </c>
      <c r="D5" s="253">
        <v>0</v>
      </c>
      <c r="E5" s="67"/>
      <c r="F5" s="93" t="s">
        <v>1601</v>
      </c>
      <c r="G5" s="94">
        <f t="shared" si="0"/>
        <v>7</v>
      </c>
      <c r="H5" s="201">
        <f t="shared" si="1"/>
        <v>0</v>
      </c>
      <c r="I5" s="202">
        <f t="shared" si="2"/>
        <v>0</v>
      </c>
      <c r="J5" s="203">
        <f t="shared" si="3"/>
        <v>0</v>
      </c>
      <c r="K5" s="203">
        <f t="shared" si="5"/>
        <v>0</v>
      </c>
      <c r="L5" s="66"/>
      <c r="M5" s="253" t="s">
        <v>177</v>
      </c>
      <c r="N5" s="253" t="s">
        <v>177</v>
      </c>
      <c r="O5" s="253" t="s">
        <v>177</v>
      </c>
      <c r="P5" s="253" t="s">
        <v>177</v>
      </c>
      <c r="Q5" s="253" t="s">
        <v>177</v>
      </c>
      <c r="R5" s="253" t="s">
        <v>177</v>
      </c>
      <c r="S5" s="253" t="s">
        <v>177</v>
      </c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30"/>
      <c r="CH5" s="231"/>
      <c r="CI5" s="231"/>
      <c r="CJ5" s="225"/>
      <c r="CK5" s="225"/>
    </row>
    <row r="6" spans="1:89" ht="12.75" x14ac:dyDescent="0.2">
      <c r="A6" s="277">
        <v>186367</v>
      </c>
      <c r="B6" s="200" t="str">
        <f t="shared" si="4"/>
        <v>7</v>
      </c>
      <c r="C6" s="116" t="s">
        <v>1425</v>
      </c>
      <c r="D6" s="253">
        <v>0</v>
      </c>
      <c r="E6" s="67"/>
      <c r="F6" s="93" t="s">
        <v>1601</v>
      </c>
      <c r="G6" s="94">
        <f t="shared" si="0"/>
        <v>7</v>
      </c>
      <c r="H6" s="201">
        <f t="shared" si="1"/>
        <v>0</v>
      </c>
      <c r="I6" s="202">
        <f t="shared" si="2"/>
        <v>0</v>
      </c>
      <c r="J6" s="203">
        <f t="shared" si="3"/>
        <v>0</v>
      </c>
      <c r="K6" s="203">
        <f t="shared" si="5"/>
        <v>0</v>
      </c>
      <c r="L6" s="66"/>
      <c r="M6" s="253" t="s">
        <v>177</v>
      </c>
      <c r="N6" s="253" t="s">
        <v>177</v>
      </c>
      <c r="O6" s="253" t="s">
        <v>177</v>
      </c>
      <c r="P6" s="253" t="s">
        <v>177</v>
      </c>
      <c r="Q6" s="253" t="s">
        <v>177</v>
      </c>
      <c r="R6" s="253" t="s">
        <v>177</v>
      </c>
      <c r="S6" s="253" t="s">
        <v>177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30"/>
      <c r="CH6" s="231"/>
      <c r="CI6" s="231"/>
      <c r="CJ6" s="225"/>
      <c r="CK6" s="225"/>
    </row>
    <row r="7" spans="1:89" ht="12.75" x14ac:dyDescent="0.2">
      <c r="A7" s="276">
        <v>187644</v>
      </c>
      <c r="B7" s="200" t="str">
        <f t="shared" si="4"/>
        <v>4</v>
      </c>
      <c r="C7" s="116" t="s">
        <v>1426</v>
      </c>
      <c r="D7" s="253">
        <v>0</v>
      </c>
      <c r="E7" s="67"/>
      <c r="F7" s="93" t="s">
        <v>1601</v>
      </c>
      <c r="G7" s="94">
        <f t="shared" si="0"/>
        <v>7</v>
      </c>
      <c r="H7" s="201">
        <f t="shared" si="1"/>
        <v>0</v>
      </c>
      <c r="I7" s="202">
        <f t="shared" si="2"/>
        <v>0</v>
      </c>
      <c r="J7" s="203">
        <f t="shared" si="3"/>
        <v>0</v>
      </c>
      <c r="K7" s="203">
        <f t="shared" si="5"/>
        <v>0</v>
      </c>
      <c r="L7" s="66"/>
      <c r="M7" s="253" t="s">
        <v>177</v>
      </c>
      <c r="N7" s="253" t="s">
        <v>177</v>
      </c>
      <c r="O7" s="253" t="s">
        <v>177</v>
      </c>
      <c r="P7" s="253" t="s">
        <v>177</v>
      </c>
      <c r="Q7" s="253" t="s">
        <v>177</v>
      </c>
      <c r="R7" s="253" t="s">
        <v>177</v>
      </c>
      <c r="S7" s="253" t="s">
        <v>177</v>
      </c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30"/>
      <c r="CH7" s="231"/>
      <c r="CI7" s="231"/>
      <c r="CJ7" s="225"/>
      <c r="CK7" s="225"/>
    </row>
    <row r="8" spans="1:89" ht="12.75" x14ac:dyDescent="0.2">
      <c r="A8" s="277">
        <v>187660</v>
      </c>
      <c r="B8" s="200" t="str">
        <f t="shared" si="4"/>
        <v>0</v>
      </c>
      <c r="C8" s="116" t="s">
        <v>1427</v>
      </c>
      <c r="D8" s="253">
        <v>0</v>
      </c>
      <c r="E8" s="67"/>
      <c r="F8" s="93" t="s">
        <v>1601</v>
      </c>
      <c r="G8" s="94">
        <f t="shared" si="0"/>
        <v>7</v>
      </c>
      <c r="H8" s="201">
        <f t="shared" si="1"/>
        <v>0</v>
      </c>
      <c r="I8" s="202">
        <f t="shared" si="2"/>
        <v>0</v>
      </c>
      <c r="J8" s="203">
        <f t="shared" si="3"/>
        <v>0</v>
      </c>
      <c r="K8" s="203">
        <f t="shared" si="5"/>
        <v>0</v>
      </c>
      <c r="L8" s="66"/>
      <c r="M8" s="253" t="s">
        <v>177</v>
      </c>
      <c r="N8" s="253" t="s">
        <v>177</v>
      </c>
      <c r="O8" s="253" t="s">
        <v>177</v>
      </c>
      <c r="P8" s="253" t="s">
        <v>177</v>
      </c>
      <c r="Q8" s="253" t="s">
        <v>177</v>
      </c>
      <c r="R8" s="253" t="s">
        <v>177</v>
      </c>
      <c r="S8" s="253" t="s">
        <v>177</v>
      </c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30"/>
      <c r="CH8" s="231"/>
      <c r="CI8" s="231"/>
      <c r="CJ8" s="225"/>
      <c r="CK8" s="225"/>
    </row>
    <row r="9" spans="1:89" ht="12.75" x14ac:dyDescent="0.2">
      <c r="A9" s="277">
        <v>185072</v>
      </c>
      <c r="B9" s="200" t="str">
        <f t="shared" si="4"/>
        <v>2</v>
      </c>
      <c r="C9" s="116" t="s">
        <v>1428</v>
      </c>
      <c r="D9" s="253">
        <v>0</v>
      </c>
      <c r="E9" s="67"/>
      <c r="F9" s="220" t="s">
        <v>1602</v>
      </c>
      <c r="G9" s="94">
        <f t="shared" si="0"/>
        <v>7</v>
      </c>
      <c r="H9" s="201">
        <f t="shared" si="1"/>
        <v>0</v>
      </c>
      <c r="I9" s="202">
        <f t="shared" si="2"/>
        <v>0</v>
      </c>
      <c r="J9" s="203">
        <f t="shared" si="3"/>
        <v>0</v>
      </c>
      <c r="K9" s="203">
        <f t="shared" si="5"/>
        <v>0</v>
      </c>
      <c r="L9" s="66"/>
      <c r="M9" s="253" t="s">
        <v>177</v>
      </c>
      <c r="N9" s="253" t="s">
        <v>177</v>
      </c>
      <c r="O9" s="253" t="s">
        <v>177</v>
      </c>
      <c r="P9" s="253" t="s">
        <v>177</v>
      </c>
      <c r="Q9" s="253" t="s">
        <v>177</v>
      </c>
      <c r="R9" s="253" t="s">
        <v>177</v>
      </c>
      <c r="S9" s="253" t="s">
        <v>177</v>
      </c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30"/>
      <c r="CH9" s="231"/>
      <c r="CI9" s="231"/>
      <c r="CJ9" s="225"/>
      <c r="CK9" s="225"/>
    </row>
    <row r="10" spans="1:89" ht="12.75" x14ac:dyDescent="0.2">
      <c r="A10" s="276">
        <v>185085</v>
      </c>
      <c r="B10" s="200" t="str">
        <f t="shared" si="4"/>
        <v>5</v>
      </c>
      <c r="C10" s="116" t="s">
        <v>1429</v>
      </c>
      <c r="D10" s="253">
        <v>0</v>
      </c>
      <c r="E10" s="67"/>
      <c r="F10" s="93" t="s">
        <v>1603</v>
      </c>
      <c r="G10" s="94">
        <f t="shared" si="0"/>
        <v>7</v>
      </c>
      <c r="H10" s="201">
        <f t="shared" si="1"/>
        <v>0</v>
      </c>
      <c r="I10" s="202">
        <f t="shared" si="2"/>
        <v>0</v>
      </c>
      <c r="J10" s="203">
        <f t="shared" si="3"/>
        <v>0</v>
      </c>
      <c r="K10" s="203">
        <f t="shared" si="5"/>
        <v>0</v>
      </c>
      <c r="L10" s="66"/>
      <c r="M10" s="253" t="s">
        <v>177</v>
      </c>
      <c r="N10" s="253" t="s">
        <v>177</v>
      </c>
      <c r="O10" s="253" t="s">
        <v>177</v>
      </c>
      <c r="P10" s="253" t="s">
        <v>177</v>
      </c>
      <c r="Q10" s="253" t="s">
        <v>177</v>
      </c>
      <c r="R10" s="253" t="s">
        <v>177</v>
      </c>
      <c r="S10" s="253" t="s">
        <v>177</v>
      </c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30"/>
      <c r="CH10" s="231"/>
      <c r="CI10" s="231"/>
      <c r="CJ10" s="225"/>
      <c r="CK10" s="225"/>
    </row>
    <row r="11" spans="1:89" ht="12.75" x14ac:dyDescent="0.2">
      <c r="A11" s="277">
        <v>185446</v>
      </c>
      <c r="B11" s="200" t="str">
        <f t="shared" si="4"/>
        <v>6</v>
      </c>
      <c r="C11" s="116" t="s">
        <v>1430</v>
      </c>
      <c r="D11" s="253">
        <v>0</v>
      </c>
      <c r="E11" s="67"/>
      <c r="F11" s="93" t="s">
        <v>1604</v>
      </c>
      <c r="G11" s="94">
        <f t="shared" si="0"/>
        <v>7</v>
      </c>
      <c r="H11" s="201">
        <f t="shared" si="1"/>
        <v>0</v>
      </c>
      <c r="I11" s="202">
        <f t="shared" si="2"/>
        <v>0</v>
      </c>
      <c r="J11" s="203">
        <f t="shared" si="3"/>
        <v>0</v>
      </c>
      <c r="K11" s="203">
        <f t="shared" si="5"/>
        <v>0</v>
      </c>
      <c r="L11" s="66"/>
      <c r="M11" s="253" t="s">
        <v>177</v>
      </c>
      <c r="N11" s="253" t="s">
        <v>177</v>
      </c>
      <c r="O11" s="253" t="s">
        <v>177</v>
      </c>
      <c r="P11" s="253" t="s">
        <v>177</v>
      </c>
      <c r="Q11" s="253" t="s">
        <v>177</v>
      </c>
      <c r="R11" s="253" t="s">
        <v>177</v>
      </c>
      <c r="S11" s="253" t="s">
        <v>177</v>
      </c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30"/>
      <c r="CH11" s="231"/>
      <c r="CI11" s="231"/>
      <c r="CJ11" s="225"/>
      <c r="CK11" s="225"/>
    </row>
    <row r="12" spans="1:89" ht="12.75" x14ac:dyDescent="0.2">
      <c r="A12" s="277">
        <v>185733</v>
      </c>
      <c r="B12" s="200" t="str">
        <f t="shared" si="4"/>
        <v>3</v>
      </c>
      <c r="C12" s="116" t="s">
        <v>1431</v>
      </c>
      <c r="D12" s="253">
        <v>0</v>
      </c>
      <c r="E12" s="67"/>
      <c r="F12" s="93" t="s">
        <v>1605</v>
      </c>
      <c r="G12" s="94">
        <f t="shared" si="0"/>
        <v>7</v>
      </c>
      <c r="H12" s="201">
        <f t="shared" si="1"/>
        <v>0</v>
      </c>
      <c r="I12" s="202">
        <f t="shared" si="2"/>
        <v>0</v>
      </c>
      <c r="J12" s="203">
        <f t="shared" si="3"/>
        <v>0</v>
      </c>
      <c r="K12" s="203">
        <f t="shared" si="5"/>
        <v>0</v>
      </c>
      <c r="L12" s="66"/>
      <c r="M12" s="253" t="s">
        <v>177</v>
      </c>
      <c r="N12" s="253" t="s">
        <v>177</v>
      </c>
      <c r="O12" s="253" t="s">
        <v>177</v>
      </c>
      <c r="P12" s="253" t="s">
        <v>177</v>
      </c>
      <c r="Q12" s="253" t="s">
        <v>177</v>
      </c>
      <c r="R12" s="253" t="s">
        <v>177</v>
      </c>
      <c r="S12" s="253" t="s">
        <v>177</v>
      </c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30"/>
      <c r="CH12" s="231"/>
      <c r="CI12" s="231"/>
      <c r="CJ12" s="225"/>
      <c r="CK12" s="225"/>
    </row>
    <row r="13" spans="1:89" ht="12.75" x14ac:dyDescent="0.2">
      <c r="A13" s="277">
        <v>185863</v>
      </c>
      <c r="B13" s="200" t="str">
        <f t="shared" si="4"/>
        <v>3</v>
      </c>
      <c r="C13" s="116" t="s">
        <v>1432</v>
      </c>
      <c r="D13" s="253">
        <v>0</v>
      </c>
      <c r="E13" s="67"/>
      <c r="F13" s="93" t="s">
        <v>1606</v>
      </c>
      <c r="G13" s="94">
        <f t="shared" si="0"/>
        <v>5</v>
      </c>
      <c r="H13" s="201">
        <f t="shared" si="1"/>
        <v>0</v>
      </c>
      <c r="I13" s="202">
        <f t="shared" si="2"/>
        <v>0</v>
      </c>
      <c r="J13" s="203">
        <f t="shared" si="3"/>
        <v>0</v>
      </c>
      <c r="K13" s="203">
        <f t="shared" si="5"/>
        <v>0</v>
      </c>
      <c r="L13" s="66"/>
      <c r="M13" s="253" t="s">
        <v>177</v>
      </c>
      <c r="N13" s="253" t="s">
        <v>177</v>
      </c>
      <c r="O13" s="253" t="s">
        <v>177</v>
      </c>
      <c r="P13" s="253" t="s">
        <v>177</v>
      </c>
      <c r="Q13" s="253" t="s">
        <v>177</v>
      </c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30"/>
      <c r="CH13" s="231"/>
      <c r="CI13" s="231"/>
      <c r="CJ13" s="225"/>
      <c r="CK13" s="225"/>
    </row>
    <row r="14" spans="1:89" ht="12.75" x14ac:dyDescent="0.2">
      <c r="A14" s="277">
        <v>185910</v>
      </c>
      <c r="B14" s="200" t="str">
        <f t="shared" si="4"/>
        <v>0</v>
      </c>
      <c r="C14" s="116" t="s">
        <v>1433</v>
      </c>
      <c r="D14" s="253">
        <v>0</v>
      </c>
      <c r="E14" s="67"/>
      <c r="F14" s="93" t="s">
        <v>1607</v>
      </c>
      <c r="G14" s="94">
        <f t="shared" si="0"/>
        <v>7</v>
      </c>
      <c r="H14" s="201">
        <f t="shared" si="1"/>
        <v>0</v>
      </c>
      <c r="I14" s="202">
        <f t="shared" si="2"/>
        <v>0</v>
      </c>
      <c r="J14" s="203">
        <f t="shared" si="3"/>
        <v>0</v>
      </c>
      <c r="K14" s="203">
        <f t="shared" si="5"/>
        <v>0</v>
      </c>
      <c r="L14" s="66"/>
      <c r="M14" s="253" t="s">
        <v>177</v>
      </c>
      <c r="N14" s="253" t="s">
        <v>177</v>
      </c>
      <c r="O14" s="253" t="s">
        <v>177</v>
      </c>
      <c r="P14" s="253" t="s">
        <v>177</v>
      </c>
      <c r="Q14" s="253" t="s">
        <v>177</v>
      </c>
      <c r="R14" s="253" t="s">
        <v>177</v>
      </c>
      <c r="S14" s="253" t="s">
        <v>177</v>
      </c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30"/>
      <c r="CH14" s="231"/>
      <c r="CI14" s="231"/>
      <c r="CJ14" s="225"/>
      <c r="CK14" s="225"/>
    </row>
    <row r="15" spans="1:89" ht="12.75" x14ac:dyDescent="0.2">
      <c r="A15" s="277">
        <v>186009</v>
      </c>
      <c r="B15" s="200" t="str">
        <f t="shared" si="4"/>
        <v>9</v>
      </c>
      <c r="C15" s="116" t="s">
        <v>1434</v>
      </c>
      <c r="D15" s="253">
        <v>0</v>
      </c>
      <c r="E15" s="67"/>
      <c r="F15" s="93" t="s">
        <v>1608</v>
      </c>
      <c r="G15" s="94">
        <f t="shared" si="0"/>
        <v>7</v>
      </c>
      <c r="H15" s="201">
        <f t="shared" si="1"/>
        <v>0</v>
      </c>
      <c r="I15" s="202">
        <f t="shared" si="2"/>
        <v>0</v>
      </c>
      <c r="J15" s="203">
        <f t="shared" si="3"/>
        <v>0</v>
      </c>
      <c r="K15" s="203">
        <f t="shared" si="5"/>
        <v>0</v>
      </c>
      <c r="L15" s="66"/>
      <c r="M15" s="253" t="s">
        <v>177</v>
      </c>
      <c r="N15" s="253" t="s">
        <v>177</v>
      </c>
      <c r="O15" s="253" t="s">
        <v>177</v>
      </c>
      <c r="P15" s="253" t="s">
        <v>177</v>
      </c>
      <c r="Q15" s="253" t="s">
        <v>177</v>
      </c>
      <c r="R15" s="253" t="s">
        <v>177</v>
      </c>
      <c r="S15" s="253" t="s">
        <v>177</v>
      </c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30"/>
      <c r="CH15" s="231"/>
      <c r="CI15" s="231"/>
      <c r="CJ15" s="225"/>
      <c r="CK15" s="225"/>
    </row>
    <row r="16" spans="1:89" ht="12.75" x14ac:dyDescent="0.2">
      <c r="A16" s="277">
        <v>186061</v>
      </c>
      <c r="B16" s="200" t="str">
        <f t="shared" si="4"/>
        <v>1</v>
      </c>
      <c r="C16" s="116" t="s">
        <v>1435</v>
      </c>
      <c r="D16" s="253">
        <v>0</v>
      </c>
      <c r="E16" s="67"/>
      <c r="F16" s="93" t="s">
        <v>1609</v>
      </c>
      <c r="G16" s="94">
        <f t="shared" si="0"/>
        <v>7</v>
      </c>
      <c r="H16" s="201">
        <f t="shared" si="1"/>
        <v>0</v>
      </c>
      <c r="I16" s="202">
        <f t="shared" si="2"/>
        <v>0</v>
      </c>
      <c r="J16" s="203">
        <f t="shared" si="3"/>
        <v>0</v>
      </c>
      <c r="K16" s="203">
        <f t="shared" si="5"/>
        <v>0</v>
      </c>
      <c r="L16" s="66"/>
      <c r="M16" s="253" t="s">
        <v>177</v>
      </c>
      <c r="N16" s="253" t="s">
        <v>177</v>
      </c>
      <c r="O16" s="253" t="s">
        <v>177</v>
      </c>
      <c r="P16" s="253" t="s">
        <v>177</v>
      </c>
      <c r="Q16" s="253" t="s">
        <v>177</v>
      </c>
      <c r="R16" s="253" t="s">
        <v>177</v>
      </c>
      <c r="S16" s="253" t="s">
        <v>177</v>
      </c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30"/>
      <c r="CH16" s="231"/>
      <c r="CI16" s="231"/>
      <c r="CJ16" s="225"/>
      <c r="CK16" s="225"/>
    </row>
    <row r="17" spans="1:89" ht="12.75" x14ac:dyDescent="0.2">
      <c r="A17" s="277">
        <v>186149</v>
      </c>
      <c r="B17" s="200" t="str">
        <f t="shared" si="4"/>
        <v>9</v>
      </c>
      <c r="C17" s="116" t="s">
        <v>1436</v>
      </c>
      <c r="D17" s="253">
        <v>0</v>
      </c>
      <c r="E17" s="67"/>
      <c r="F17" s="93" t="s">
        <v>1608</v>
      </c>
      <c r="G17" s="94">
        <f t="shared" si="0"/>
        <v>7</v>
      </c>
      <c r="H17" s="201">
        <f t="shared" si="1"/>
        <v>0</v>
      </c>
      <c r="I17" s="202">
        <f t="shared" si="2"/>
        <v>0</v>
      </c>
      <c r="J17" s="203">
        <f t="shared" si="3"/>
        <v>0</v>
      </c>
      <c r="K17" s="203">
        <f t="shared" si="5"/>
        <v>0</v>
      </c>
      <c r="L17" s="66"/>
      <c r="M17" s="253" t="s">
        <v>177</v>
      </c>
      <c r="N17" s="253" t="s">
        <v>177</v>
      </c>
      <c r="O17" s="253" t="s">
        <v>177</v>
      </c>
      <c r="P17" s="253" t="s">
        <v>177</v>
      </c>
      <c r="Q17" s="253" t="s">
        <v>177</v>
      </c>
      <c r="R17" s="253" t="s">
        <v>177</v>
      </c>
      <c r="S17" s="253" t="s">
        <v>177</v>
      </c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30"/>
      <c r="CH17" s="231"/>
      <c r="CI17" s="231"/>
      <c r="CJ17" s="225"/>
      <c r="CK17" s="225"/>
    </row>
    <row r="18" spans="1:89" ht="12.75" x14ac:dyDescent="0.2">
      <c r="A18" s="277">
        <v>186153</v>
      </c>
      <c r="B18" s="200" t="str">
        <f t="shared" si="4"/>
        <v>3</v>
      </c>
      <c r="C18" s="116" t="s">
        <v>1437</v>
      </c>
      <c r="D18" s="253">
        <v>0</v>
      </c>
      <c r="E18" s="67"/>
      <c r="F18" s="93" t="s">
        <v>1601</v>
      </c>
      <c r="G18" s="94">
        <f t="shared" si="0"/>
        <v>7</v>
      </c>
      <c r="H18" s="201">
        <f t="shared" si="1"/>
        <v>0</v>
      </c>
      <c r="I18" s="202">
        <f t="shared" si="2"/>
        <v>0</v>
      </c>
      <c r="J18" s="203">
        <f t="shared" si="3"/>
        <v>0</v>
      </c>
      <c r="K18" s="203">
        <f t="shared" si="5"/>
        <v>0</v>
      </c>
      <c r="L18" s="66"/>
      <c r="M18" s="253" t="s">
        <v>177</v>
      </c>
      <c r="N18" s="253" t="s">
        <v>177</v>
      </c>
      <c r="O18" s="253" t="s">
        <v>177</v>
      </c>
      <c r="P18" s="253" t="s">
        <v>177</v>
      </c>
      <c r="Q18" s="253" t="s">
        <v>177</v>
      </c>
      <c r="R18" s="253" t="s">
        <v>177</v>
      </c>
      <c r="S18" s="253" t="s">
        <v>177</v>
      </c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30"/>
      <c r="CH18" s="231"/>
      <c r="CI18" s="231"/>
      <c r="CJ18" s="225"/>
      <c r="CK18" s="225"/>
    </row>
    <row r="19" spans="1:89" ht="12.75" x14ac:dyDescent="0.2">
      <c r="A19" s="277">
        <v>186173</v>
      </c>
      <c r="B19" s="200" t="str">
        <f t="shared" si="4"/>
        <v>3</v>
      </c>
      <c r="C19" s="116" t="s">
        <v>1438</v>
      </c>
      <c r="D19" s="253">
        <v>0</v>
      </c>
      <c r="E19" s="67"/>
      <c r="F19" s="93" t="s">
        <v>1610</v>
      </c>
      <c r="G19" s="94">
        <f t="shared" si="0"/>
        <v>7</v>
      </c>
      <c r="H19" s="201">
        <f t="shared" si="1"/>
        <v>0</v>
      </c>
      <c r="I19" s="202">
        <f t="shared" si="2"/>
        <v>0</v>
      </c>
      <c r="J19" s="203">
        <f t="shared" si="3"/>
        <v>0</v>
      </c>
      <c r="K19" s="203">
        <f t="shared" si="5"/>
        <v>0</v>
      </c>
      <c r="L19" s="66"/>
      <c r="M19" s="253" t="s">
        <v>177</v>
      </c>
      <c r="N19" s="253" t="s">
        <v>177</v>
      </c>
      <c r="O19" s="253" t="s">
        <v>177</v>
      </c>
      <c r="P19" s="253" t="s">
        <v>177</v>
      </c>
      <c r="Q19" s="253" t="s">
        <v>177</v>
      </c>
      <c r="R19" s="253" t="s">
        <v>177</v>
      </c>
      <c r="S19" s="253" t="s">
        <v>177</v>
      </c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30"/>
      <c r="CH19" s="231"/>
      <c r="CI19" s="231"/>
      <c r="CJ19" s="225"/>
      <c r="CK19" s="225"/>
    </row>
    <row r="20" spans="1:89" ht="12.75" x14ac:dyDescent="0.2">
      <c r="A20" s="277">
        <v>186196</v>
      </c>
      <c r="B20" s="200" t="str">
        <f t="shared" si="4"/>
        <v>6</v>
      </c>
      <c r="C20" s="116" t="s">
        <v>1439</v>
      </c>
      <c r="D20" s="253">
        <v>0</v>
      </c>
      <c r="E20" s="67"/>
      <c r="F20" s="93" t="s">
        <v>1608</v>
      </c>
      <c r="G20" s="94">
        <f t="shared" si="0"/>
        <v>7</v>
      </c>
      <c r="H20" s="201">
        <f t="shared" si="1"/>
        <v>0</v>
      </c>
      <c r="I20" s="202">
        <f t="shared" si="2"/>
        <v>0</v>
      </c>
      <c r="J20" s="203">
        <f t="shared" si="3"/>
        <v>0</v>
      </c>
      <c r="K20" s="203">
        <f t="shared" si="5"/>
        <v>0</v>
      </c>
      <c r="L20" s="66"/>
      <c r="M20" s="253" t="s">
        <v>177</v>
      </c>
      <c r="N20" s="253" t="s">
        <v>177</v>
      </c>
      <c r="O20" s="253" t="s">
        <v>177</v>
      </c>
      <c r="P20" s="253" t="s">
        <v>177</v>
      </c>
      <c r="Q20" s="253" t="s">
        <v>177</v>
      </c>
      <c r="R20" s="253" t="s">
        <v>177</v>
      </c>
      <c r="S20" s="253" t="s">
        <v>177</v>
      </c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253"/>
      <c r="CB20" s="253"/>
      <c r="CC20" s="253"/>
      <c r="CD20" s="253"/>
      <c r="CE20" s="253"/>
      <c r="CF20" s="253"/>
      <c r="CG20" s="230"/>
      <c r="CH20" s="231"/>
      <c r="CI20" s="231"/>
      <c r="CJ20" s="225"/>
      <c r="CK20" s="225"/>
    </row>
    <row r="21" spans="1:89" ht="12.75" x14ac:dyDescent="0.2">
      <c r="A21" s="277">
        <v>186203</v>
      </c>
      <c r="B21" s="200" t="str">
        <f t="shared" si="4"/>
        <v>3</v>
      </c>
      <c r="C21" s="116" t="s">
        <v>1440</v>
      </c>
      <c r="D21" s="253">
        <v>0</v>
      </c>
      <c r="E21" s="67"/>
      <c r="F21" s="93" t="s">
        <v>1607</v>
      </c>
      <c r="G21" s="94">
        <f t="shared" si="0"/>
        <v>7</v>
      </c>
      <c r="H21" s="201">
        <f t="shared" si="1"/>
        <v>0</v>
      </c>
      <c r="I21" s="202">
        <f t="shared" si="2"/>
        <v>0</v>
      </c>
      <c r="J21" s="203">
        <f t="shared" si="3"/>
        <v>0</v>
      </c>
      <c r="K21" s="203">
        <f t="shared" si="5"/>
        <v>0</v>
      </c>
      <c r="L21" s="66"/>
      <c r="M21" s="253" t="s">
        <v>177</v>
      </c>
      <c r="N21" s="253" t="s">
        <v>177</v>
      </c>
      <c r="O21" s="253" t="s">
        <v>177</v>
      </c>
      <c r="P21" s="253" t="s">
        <v>177</v>
      </c>
      <c r="Q21" s="253" t="s">
        <v>177</v>
      </c>
      <c r="R21" s="253" t="s">
        <v>177</v>
      </c>
      <c r="S21" s="253" t="s">
        <v>177</v>
      </c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  <c r="BG21" s="253"/>
      <c r="BH21" s="253"/>
      <c r="BI21" s="253"/>
      <c r="BJ21" s="253"/>
      <c r="BK21" s="253"/>
      <c r="BL21" s="253"/>
      <c r="BM21" s="253"/>
      <c r="BN21" s="253"/>
      <c r="BO21" s="253"/>
      <c r="BP21" s="253"/>
      <c r="BQ21" s="253"/>
      <c r="BR21" s="253"/>
      <c r="BS21" s="253"/>
      <c r="BT21" s="253"/>
      <c r="BU21" s="253"/>
      <c r="BV21" s="253"/>
      <c r="BW21" s="253"/>
      <c r="BX21" s="253"/>
      <c r="BY21" s="253"/>
      <c r="BZ21" s="253"/>
      <c r="CA21" s="253"/>
      <c r="CB21" s="253"/>
      <c r="CC21" s="253"/>
      <c r="CD21" s="253"/>
      <c r="CE21" s="253"/>
      <c r="CF21" s="253"/>
      <c r="CG21" s="230"/>
      <c r="CH21" s="231"/>
      <c r="CI21" s="231"/>
      <c r="CJ21" s="225"/>
      <c r="CK21" s="225"/>
    </row>
    <row r="22" spans="1:89" ht="12.75" x14ac:dyDescent="0.2">
      <c r="A22" s="277">
        <v>186277</v>
      </c>
      <c r="B22" s="200" t="str">
        <f t="shared" si="4"/>
        <v>7</v>
      </c>
      <c r="C22" s="116" t="s">
        <v>1441</v>
      </c>
      <c r="D22" s="253">
        <v>0</v>
      </c>
      <c r="E22" s="67"/>
      <c r="F22" s="93" t="s">
        <v>1611</v>
      </c>
      <c r="G22" s="94">
        <f t="shared" si="0"/>
        <v>5</v>
      </c>
      <c r="H22" s="201">
        <f t="shared" si="1"/>
        <v>0</v>
      </c>
      <c r="I22" s="202">
        <f t="shared" si="2"/>
        <v>0</v>
      </c>
      <c r="J22" s="203">
        <f t="shared" si="3"/>
        <v>0</v>
      </c>
      <c r="K22" s="203">
        <f t="shared" si="5"/>
        <v>0</v>
      </c>
      <c r="L22" s="66"/>
      <c r="M22" s="253" t="s">
        <v>177</v>
      </c>
      <c r="N22" s="253" t="s">
        <v>177</v>
      </c>
      <c r="O22" s="253" t="s">
        <v>177</v>
      </c>
      <c r="P22" s="253" t="s">
        <v>177</v>
      </c>
      <c r="Q22" s="253" t="s">
        <v>177</v>
      </c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253"/>
      <c r="BH22" s="253"/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  <c r="BW22" s="253"/>
      <c r="BX22" s="253"/>
      <c r="BY22" s="253"/>
      <c r="BZ22" s="253"/>
      <c r="CA22" s="253"/>
      <c r="CB22" s="253"/>
      <c r="CC22" s="253"/>
      <c r="CD22" s="253"/>
      <c r="CE22" s="253"/>
      <c r="CF22" s="253"/>
      <c r="CG22" s="230"/>
      <c r="CH22" s="231"/>
      <c r="CI22" s="231"/>
      <c r="CJ22" s="225"/>
      <c r="CK22" s="225"/>
    </row>
    <row r="23" spans="1:89" ht="12.75" x14ac:dyDescent="0.2">
      <c r="A23" s="277">
        <v>186292</v>
      </c>
      <c r="B23" s="200" t="str">
        <f t="shared" si="4"/>
        <v>2</v>
      </c>
      <c r="C23" s="116" t="s">
        <v>1442</v>
      </c>
      <c r="D23" s="253">
        <v>0</v>
      </c>
      <c r="E23" s="67"/>
      <c r="F23" s="93" t="s">
        <v>1612</v>
      </c>
      <c r="G23" s="94">
        <f t="shared" si="0"/>
        <v>7</v>
      </c>
      <c r="H23" s="201">
        <f t="shared" si="1"/>
        <v>0</v>
      </c>
      <c r="I23" s="202">
        <f t="shared" si="2"/>
        <v>0</v>
      </c>
      <c r="J23" s="203">
        <f t="shared" si="3"/>
        <v>0</v>
      </c>
      <c r="K23" s="203">
        <f t="shared" si="5"/>
        <v>0</v>
      </c>
      <c r="L23" s="66"/>
      <c r="M23" s="253" t="s">
        <v>177</v>
      </c>
      <c r="N23" s="253" t="s">
        <v>177</v>
      </c>
      <c r="O23" s="253" t="s">
        <v>177</v>
      </c>
      <c r="P23" s="253" t="s">
        <v>177</v>
      </c>
      <c r="Q23" s="253" t="s">
        <v>177</v>
      </c>
      <c r="R23" s="253" t="s">
        <v>177</v>
      </c>
      <c r="S23" s="253" t="s">
        <v>177</v>
      </c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  <c r="BW23" s="253"/>
      <c r="BX23" s="253"/>
      <c r="BY23" s="253"/>
      <c r="BZ23" s="253"/>
      <c r="CA23" s="253"/>
      <c r="CB23" s="253"/>
      <c r="CC23" s="253"/>
      <c r="CD23" s="253"/>
      <c r="CE23" s="253"/>
      <c r="CF23" s="253"/>
      <c r="CG23" s="230"/>
      <c r="CH23" s="231"/>
      <c r="CI23" s="231"/>
      <c r="CJ23" s="225"/>
      <c r="CK23" s="225"/>
    </row>
    <row r="24" spans="1:89" ht="12.75" x14ac:dyDescent="0.2">
      <c r="A24" s="277">
        <v>186304</v>
      </c>
      <c r="B24" s="200" t="str">
        <f t="shared" si="4"/>
        <v>4</v>
      </c>
      <c r="C24" s="116" t="s">
        <v>1443</v>
      </c>
      <c r="D24" s="253">
        <v>0</v>
      </c>
      <c r="E24" s="67"/>
      <c r="F24" s="93" t="s">
        <v>1611</v>
      </c>
      <c r="G24" s="94">
        <f t="shared" si="0"/>
        <v>5</v>
      </c>
      <c r="H24" s="201">
        <f t="shared" si="1"/>
        <v>0</v>
      </c>
      <c r="I24" s="202">
        <f t="shared" si="2"/>
        <v>0</v>
      </c>
      <c r="J24" s="203">
        <f t="shared" si="3"/>
        <v>0</v>
      </c>
      <c r="K24" s="203">
        <f t="shared" si="5"/>
        <v>0</v>
      </c>
      <c r="L24" s="66"/>
      <c r="M24" s="253" t="s">
        <v>177</v>
      </c>
      <c r="N24" s="253" t="s">
        <v>177</v>
      </c>
      <c r="O24" s="253" t="s">
        <v>177</v>
      </c>
      <c r="P24" s="253" t="s">
        <v>177</v>
      </c>
      <c r="Q24" s="253" t="s">
        <v>177</v>
      </c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253"/>
      <c r="BH24" s="253"/>
      <c r="BI24" s="253"/>
      <c r="BJ24" s="253"/>
      <c r="BK24" s="253"/>
      <c r="BL24" s="253"/>
      <c r="BM24" s="253"/>
      <c r="BN24" s="253"/>
      <c r="BO24" s="253"/>
      <c r="BP24" s="253"/>
      <c r="BQ24" s="253"/>
      <c r="BR24" s="253"/>
      <c r="BS24" s="253"/>
      <c r="BT24" s="253"/>
      <c r="BU24" s="253"/>
      <c r="BV24" s="253"/>
      <c r="BW24" s="253"/>
      <c r="BX24" s="253"/>
      <c r="BY24" s="253"/>
      <c r="BZ24" s="253"/>
      <c r="CA24" s="253"/>
      <c r="CB24" s="253"/>
      <c r="CC24" s="253"/>
      <c r="CD24" s="253"/>
      <c r="CE24" s="253"/>
      <c r="CF24" s="253"/>
      <c r="CG24" s="230"/>
      <c r="CH24" s="231"/>
      <c r="CI24" s="231"/>
      <c r="CJ24" s="225"/>
      <c r="CK24" s="225"/>
    </row>
    <row r="25" spans="1:89" ht="12.75" x14ac:dyDescent="0.2">
      <c r="A25" s="277">
        <v>186337</v>
      </c>
      <c r="B25" s="200" t="str">
        <f t="shared" si="4"/>
        <v>7</v>
      </c>
      <c r="C25" s="116" t="s">
        <v>1444</v>
      </c>
      <c r="D25" s="253">
        <v>0</v>
      </c>
      <c r="E25" s="67"/>
      <c r="F25" s="93" t="s">
        <v>1609</v>
      </c>
      <c r="G25" s="94">
        <f t="shared" si="0"/>
        <v>7</v>
      </c>
      <c r="H25" s="201">
        <f t="shared" si="1"/>
        <v>0</v>
      </c>
      <c r="I25" s="202">
        <f t="shared" si="2"/>
        <v>0</v>
      </c>
      <c r="J25" s="203">
        <f t="shared" si="3"/>
        <v>0</v>
      </c>
      <c r="K25" s="203">
        <f t="shared" si="5"/>
        <v>0</v>
      </c>
      <c r="L25" s="66"/>
      <c r="M25" s="253" t="s">
        <v>177</v>
      </c>
      <c r="N25" s="253" t="s">
        <v>177</v>
      </c>
      <c r="O25" s="253" t="s">
        <v>177</v>
      </c>
      <c r="P25" s="253" t="s">
        <v>177</v>
      </c>
      <c r="Q25" s="253" t="s">
        <v>177</v>
      </c>
      <c r="R25" s="253" t="s">
        <v>177</v>
      </c>
      <c r="S25" s="253" t="s">
        <v>177</v>
      </c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  <c r="BW25" s="253"/>
      <c r="BX25" s="253"/>
      <c r="BY25" s="253"/>
      <c r="BZ25" s="253"/>
      <c r="CA25" s="253"/>
      <c r="CB25" s="253"/>
      <c r="CC25" s="253"/>
      <c r="CD25" s="253"/>
      <c r="CE25" s="253"/>
      <c r="CF25" s="253"/>
      <c r="CG25" s="230"/>
      <c r="CH25" s="231"/>
      <c r="CI25" s="231"/>
      <c r="CJ25" s="225"/>
      <c r="CK25" s="225"/>
    </row>
    <row r="26" spans="1:89" ht="12.75" x14ac:dyDescent="0.2">
      <c r="A26" s="277">
        <v>186430</v>
      </c>
      <c r="B26" s="200" t="str">
        <f t="shared" si="4"/>
        <v>0</v>
      </c>
      <c r="C26" s="116" t="s">
        <v>1445</v>
      </c>
      <c r="D26" s="253">
        <v>0</v>
      </c>
      <c r="E26" s="67"/>
      <c r="F26" s="93" t="s">
        <v>1604</v>
      </c>
      <c r="G26" s="94">
        <f t="shared" si="0"/>
        <v>7</v>
      </c>
      <c r="H26" s="201">
        <f t="shared" si="1"/>
        <v>0</v>
      </c>
      <c r="I26" s="202">
        <f t="shared" si="2"/>
        <v>0</v>
      </c>
      <c r="J26" s="203">
        <f t="shared" si="3"/>
        <v>0</v>
      </c>
      <c r="K26" s="203">
        <f t="shared" si="5"/>
        <v>0</v>
      </c>
      <c r="L26" s="66"/>
      <c r="M26" s="253" t="s">
        <v>177</v>
      </c>
      <c r="N26" s="253" t="s">
        <v>177</v>
      </c>
      <c r="O26" s="253" t="s">
        <v>177</v>
      </c>
      <c r="P26" s="253" t="s">
        <v>177</v>
      </c>
      <c r="Q26" s="253" t="s">
        <v>177</v>
      </c>
      <c r="R26" s="253" t="s">
        <v>177</v>
      </c>
      <c r="S26" s="253" t="s">
        <v>177</v>
      </c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  <c r="BW26" s="253"/>
      <c r="BX26" s="253"/>
      <c r="BY26" s="253"/>
      <c r="BZ26" s="253"/>
      <c r="CA26" s="253"/>
      <c r="CB26" s="253"/>
      <c r="CC26" s="253"/>
      <c r="CD26" s="253"/>
      <c r="CE26" s="253"/>
      <c r="CF26" s="253"/>
      <c r="CG26" s="230"/>
      <c r="CH26" s="231"/>
      <c r="CI26" s="231"/>
      <c r="CJ26" s="225"/>
      <c r="CK26" s="225"/>
    </row>
    <row r="27" spans="1:89" ht="12.75" x14ac:dyDescent="0.2">
      <c r="A27" s="277">
        <v>186434</v>
      </c>
      <c r="B27" s="200" t="str">
        <f t="shared" si="4"/>
        <v>4</v>
      </c>
      <c r="C27" s="116" t="s">
        <v>1446</v>
      </c>
      <c r="D27" s="253">
        <v>0</v>
      </c>
      <c r="E27" s="67"/>
      <c r="F27" s="93" t="s">
        <v>1607</v>
      </c>
      <c r="G27" s="94">
        <f t="shared" si="0"/>
        <v>7</v>
      </c>
      <c r="H27" s="201">
        <f t="shared" si="1"/>
        <v>0</v>
      </c>
      <c r="I27" s="202">
        <f t="shared" si="2"/>
        <v>0</v>
      </c>
      <c r="J27" s="203">
        <f t="shared" si="3"/>
        <v>0</v>
      </c>
      <c r="K27" s="203">
        <f t="shared" si="5"/>
        <v>0</v>
      </c>
      <c r="L27" s="66"/>
      <c r="M27" s="253" t="s">
        <v>177</v>
      </c>
      <c r="N27" s="253" t="s">
        <v>177</v>
      </c>
      <c r="O27" s="253" t="s">
        <v>177</v>
      </c>
      <c r="P27" s="253" t="s">
        <v>177</v>
      </c>
      <c r="Q27" s="253" t="s">
        <v>177</v>
      </c>
      <c r="R27" s="253" t="s">
        <v>177</v>
      </c>
      <c r="S27" s="253" t="s">
        <v>177</v>
      </c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  <c r="BW27" s="253"/>
      <c r="BX27" s="253"/>
      <c r="BY27" s="253"/>
      <c r="BZ27" s="253"/>
      <c r="CA27" s="253"/>
      <c r="CB27" s="253"/>
      <c r="CC27" s="253"/>
      <c r="CD27" s="253"/>
      <c r="CE27" s="253"/>
      <c r="CF27" s="253"/>
      <c r="CG27" s="230"/>
      <c r="CH27" s="231"/>
      <c r="CI27" s="231"/>
      <c r="CJ27" s="225"/>
      <c r="CK27" s="225"/>
    </row>
    <row r="28" spans="1:89" ht="12.75" x14ac:dyDescent="0.2">
      <c r="A28" s="277">
        <v>186521</v>
      </c>
      <c r="B28" s="200" t="str">
        <f t="shared" si="4"/>
        <v>1</v>
      </c>
      <c r="C28" s="116" t="s">
        <v>1447</v>
      </c>
      <c r="D28" s="253">
        <v>0</v>
      </c>
      <c r="E28" s="67"/>
      <c r="F28" s="93" t="s">
        <v>1613</v>
      </c>
      <c r="G28" s="94">
        <f t="shared" si="0"/>
        <v>7</v>
      </c>
      <c r="H28" s="201">
        <f t="shared" si="1"/>
        <v>0</v>
      </c>
      <c r="I28" s="202">
        <f t="shared" si="2"/>
        <v>0</v>
      </c>
      <c r="J28" s="203">
        <f t="shared" si="3"/>
        <v>0</v>
      </c>
      <c r="K28" s="203">
        <f t="shared" si="5"/>
        <v>0</v>
      </c>
      <c r="L28" s="66"/>
      <c r="M28" s="253" t="s">
        <v>177</v>
      </c>
      <c r="N28" s="253" t="s">
        <v>177</v>
      </c>
      <c r="O28" s="253" t="s">
        <v>177</v>
      </c>
      <c r="P28" s="253" t="s">
        <v>177</v>
      </c>
      <c r="Q28" s="253" t="s">
        <v>177</v>
      </c>
      <c r="R28" s="253" t="s">
        <v>177</v>
      </c>
      <c r="S28" s="253" t="s">
        <v>177</v>
      </c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30"/>
      <c r="CH28" s="231"/>
      <c r="CI28" s="231"/>
      <c r="CJ28" s="225"/>
      <c r="CK28" s="225"/>
    </row>
    <row r="29" spans="1:89" ht="12.75" x14ac:dyDescent="0.2">
      <c r="A29" s="277">
        <v>186583</v>
      </c>
      <c r="B29" s="200" t="str">
        <f t="shared" si="4"/>
        <v>3</v>
      </c>
      <c r="C29" s="116" t="s">
        <v>1448</v>
      </c>
      <c r="D29" s="253">
        <v>0</v>
      </c>
      <c r="E29" s="67"/>
      <c r="F29" s="93" t="s">
        <v>1612</v>
      </c>
      <c r="G29" s="94">
        <f t="shared" si="0"/>
        <v>7</v>
      </c>
      <c r="H29" s="201">
        <f t="shared" si="1"/>
        <v>0</v>
      </c>
      <c r="I29" s="202">
        <f t="shared" si="2"/>
        <v>0</v>
      </c>
      <c r="J29" s="203">
        <f t="shared" si="3"/>
        <v>0</v>
      </c>
      <c r="K29" s="203">
        <f t="shared" si="5"/>
        <v>0</v>
      </c>
      <c r="L29" s="66"/>
      <c r="M29" s="253" t="s">
        <v>177</v>
      </c>
      <c r="N29" s="253" t="s">
        <v>177</v>
      </c>
      <c r="O29" s="253" t="s">
        <v>177</v>
      </c>
      <c r="P29" s="253" t="s">
        <v>177</v>
      </c>
      <c r="Q29" s="253" t="s">
        <v>177</v>
      </c>
      <c r="R29" s="253" t="s">
        <v>177</v>
      </c>
      <c r="S29" s="253" t="s">
        <v>177</v>
      </c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30"/>
      <c r="CH29" s="231"/>
      <c r="CI29" s="231"/>
      <c r="CJ29" s="225"/>
      <c r="CK29" s="225"/>
    </row>
    <row r="30" spans="1:89" ht="12.75" x14ac:dyDescent="0.2">
      <c r="A30" s="277">
        <v>186589</v>
      </c>
      <c r="B30" s="200" t="str">
        <f t="shared" si="4"/>
        <v>9</v>
      </c>
      <c r="C30" s="116" t="s">
        <v>1449</v>
      </c>
      <c r="D30" s="253">
        <v>0</v>
      </c>
      <c r="E30" s="67"/>
      <c r="F30" s="93" t="s">
        <v>1614</v>
      </c>
      <c r="G30" s="94">
        <f t="shared" si="0"/>
        <v>7</v>
      </c>
      <c r="H30" s="201">
        <f t="shared" si="1"/>
        <v>0</v>
      </c>
      <c r="I30" s="202">
        <f t="shared" si="2"/>
        <v>0</v>
      </c>
      <c r="J30" s="203">
        <f t="shared" si="3"/>
        <v>0</v>
      </c>
      <c r="K30" s="203">
        <f t="shared" si="5"/>
        <v>0</v>
      </c>
      <c r="L30" s="66"/>
      <c r="M30" s="253" t="s">
        <v>177</v>
      </c>
      <c r="N30" s="253" t="s">
        <v>177</v>
      </c>
      <c r="O30" s="253" t="s">
        <v>177</v>
      </c>
      <c r="P30" s="253" t="s">
        <v>177</v>
      </c>
      <c r="Q30" s="253" t="s">
        <v>177</v>
      </c>
      <c r="R30" s="253" t="s">
        <v>177</v>
      </c>
      <c r="S30" s="253" t="s">
        <v>177</v>
      </c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30"/>
      <c r="CH30" s="231"/>
      <c r="CI30" s="231"/>
      <c r="CJ30" s="225"/>
      <c r="CK30" s="225"/>
    </row>
    <row r="31" spans="1:89" ht="12.75" x14ac:dyDescent="0.2">
      <c r="A31" s="277">
        <v>186651</v>
      </c>
      <c r="B31" s="200" t="str">
        <f t="shared" si="4"/>
        <v>1</v>
      </c>
      <c r="C31" s="116" t="s">
        <v>1450</v>
      </c>
      <c r="D31" s="253">
        <v>0</v>
      </c>
      <c r="E31" s="67"/>
      <c r="F31" s="93" t="s">
        <v>1615</v>
      </c>
      <c r="G31" s="94">
        <f t="shared" si="0"/>
        <v>7</v>
      </c>
      <c r="H31" s="201">
        <f t="shared" si="1"/>
        <v>0</v>
      </c>
      <c r="I31" s="202">
        <f t="shared" si="2"/>
        <v>0</v>
      </c>
      <c r="J31" s="203">
        <f t="shared" si="3"/>
        <v>0</v>
      </c>
      <c r="K31" s="203">
        <f t="shared" si="5"/>
        <v>0</v>
      </c>
      <c r="L31" s="66"/>
      <c r="M31" s="253" t="s">
        <v>177</v>
      </c>
      <c r="N31" s="253" t="s">
        <v>177</v>
      </c>
      <c r="O31" s="253" t="s">
        <v>177</v>
      </c>
      <c r="P31" s="253" t="s">
        <v>177</v>
      </c>
      <c r="Q31" s="253" t="s">
        <v>177</v>
      </c>
      <c r="R31" s="253" t="s">
        <v>177</v>
      </c>
      <c r="S31" s="253" t="s">
        <v>177</v>
      </c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30"/>
      <c r="CH31" s="231"/>
      <c r="CI31" s="231"/>
      <c r="CJ31" s="225"/>
      <c r="CK31" s="225"/>
    </row>
    <row r="32" spans="1:89" ht="12.75" x14ac:dyDescent="0.2">
      <c r="A32" s="277">
        <v>186673</v>
      </c>
      <c r="B32" s="200" t="str">
        <f t="shared" si="4"/>
        <v>3</v>
      </c>
      <c r="C32" s="116" t="s">
        <v>1451</v>
      </c>
      <c r="D32" s="253">
        <v>0</v>
      </c>
      <c r="E32" s="67"/>
      <c r="F32" s="93" t="s">
        <v>1616</v>
      </c>
      <c r="G32" s="94">
        <f t="shared" si="0"/>
        <v>7</v>
      </c>
      <c r="H32" s="201">
        <f t="shared" si="1"/>
        <v>0</v>
      </c>
      <c r="I32" s="202">
        <f t="shared" si="2"/>
        <v>0</v>
      </c>
      <c r="J32" s="203">
        <f t="shared" si="3"/>
        <v>0</v>
      </c>
      <c r="K32" s="203">
        <f t="shared" si="5"/>
        <v>0</v>
      </c>
      <c r="L32" s="66"/>
      <c r="M32" s="253" t="s">
        <v>177</v>
      </c>
      <c r="N32" s="253" t="s">
        <v>177</v>
      </c>
      <c r="O32" s="253" t="s">
        <v>177</v>
      </c>
      <c r="P32" s="253" t="s">
        <v>177</v>
      </c>
      <c r="Q32" s="253" t="s">
        <v>177</v>
      </c>
      <c r="R32" s="253" t="s">
        <v>177</v>
      </c>
      <c r="S32" s="253" t="s">
        <v>177</v>
      </c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30"/>
      <c r="CH32" s="231"/>
      <c r="CI32" s="231"/>
      <c r="CJ32" s="225"/>
      <c r="CK32" s="225"/>
    </row>
    <row r="33" spans="1:89" ht="12.75" x14ac:dyDescent="0.2">
      <c r="A33" s="277">
        <v>186709</v>
      </c>
      <c r="B33" s="200" t="str">
        <f t="shared" si="4"/>
        <v>9</v>
      </c>
      <c r="C33" s="116" t="s">
        <v>1452</v>
      </c>
      <c r="D33" s="253">
        <v>0</v>
      </c>
      <c r="E33" s="67"/>
      <c r="F33" s="93" t="s">
        <v>1617</v>
      </c>
      <c r="G33" s="94">
        <f t="shared" si="0"/>
        <v>4</v>
      </c>
      <c r="H33" s="201">
        <f t="shared" si="1"/>
        <v>0</v>
      </c>
      <c r="I33" s="202">
        <f t="shared" si="2"/>
        <v>0</v>
      </c>
      <c r="J33" s="203">
        <f t="shared" si="3"/>
        <v>0</v>
      </c>
      <c r="K33" s="203">
        <f t="shared" si="5"/>
        <v>0</v>
      </c>
      <c r="L33" s="66"/>
      <c r="M33" s="253" t="s">
        <v>177</v>
      </c>
      <c r="N33" s="253"/>
      <c r="O33" s="253" t="s">
        <v>177</v>
      </c>
      <c r="P33" s="253" t="s">
        <v>177</v>
      </c>
      <c r="Q33" s="253" t="s">
        <v>177</v>
      </c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30"/>
      <c r="CH33" s="231"/>
      <c r="CI33" s="231"/>
      <c r="CJ33" s="225"/>
      <c r="CK33" s="225"/>
    </row>
    <row r="34" spans="1:89" ht="12.75" x14ac:dyDescent="0.2">
      <c r="A34" s="277">
        <v>186742</v>
      </c>
      <c r="B34" s="200" t="str">
        <f t="shared" si="4"/>
        <v>2</v>
      </c>
      <c r="C34" s="116" t="s">
        <v>1453</v>
      </c>
      <c r="D34" s="253">
        <v>0</v>
      </c>
      <c r="E34" s="67"/>
      <c r="F34" s="93" t="s">
        <v>1606</v>
      </c>
      <c r="G34" s="94">
        <f t="shared" si="0"/>
        <v>7</v>
      </c>
      <c r="H34" s="201">
        <f t="shared" si="1"/>
        <v>0</v>
      </c>
      <c r="I34" s="202">
        <f t="shared" si="2"/>
        <v>0</v>
      </c>
      <c r="J34" s="203">
        <f t="shared" si="3"/>
        <v>0</v>
      </c>
      <c r="K34" s="203">
        <f t="shared" si="5"/>
        <v>0</v>
      </c>
      <c r="L34" s="66"/>
      <c r="M34" s="253" t="s">
        <v>177</v>
      </c>
      <c r="N34" s="253" t="s">
        <v>177</v>
      </c>
      <c r="O34" s="253" t="s">
        <v>177</v>
      </c>
      <c r="P34" s="253" t="s">
        <v>177</v>
      </c>
      <c r="Q34" s="253" t="s">
        <v>177</v>
      </c>
      <c r="R34" s="253" t="s">
        <v>177</v>
      </c>
      <c r="S34" s="253" t="s">
        <v>177</v>
      </c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3"/>
      <c r="BS34" s="253"/>
      <c r="BT34" s="253"/>
      <c r="BU34" s="253"/>
      <c r="BV34" s="253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30"/>
      <c r="CH34" s="231"/>
      <c r="CI34" s="231"/>
      <c r="CJ34" s="225"/>
      <c r="CK34" s="225"/>
    </row>
    <row r="35" spans="1:89" ht="12.75" x14ac:dyDescent="0.2">
      <c r="A35" s="277">
        <v>186805</v>
      </c>
      <c r="B35" s="200" t="str">
        <f t="shared" si="4"/>
        <v>5</v>
      </c>
      <c r="C35" s="116" t="s">
        <v>1454</v>
      </c>
      <c r="D35" s="253">
        <v>0</v>
      </c>
      <c r="E35" s="67"/>
      <c r="F35" s="93" t="s">
        <v>1618</v>
      </c>
      <c r="G35" s="94">
        <f t="shared" si="0"/>
        <v>7</v>
      </c>
      <c r="H35" s="201">
        <f t="shared" si="1"/>
        <v>0</v>
      </c>
      <c r="I35" s="202">
        <f t="shared" si="2"/>
        <v>0</v>
      </c>
      <c r="J35" s="203">
        <f t="shared" si="3"/>
        <v>0</v>
      </c>
      <c r="K35" s="203">
        <f t="shared" si="5"/>
        <v>0</v>
      </c>
      <c r="L35" s="66"/>
      <c r="M35" s="253" t="s">
        <v>177</v>
      </c>
      <c r="N35" s="253" t="s">
        <v>177</v>
      </c>
      <c r="O35" s="253" t="s">
        <v>177</v>
      </c>
      <c r="P35" s="253" t="s">
        <v>177</v>
      </c>
      <c r="Q35" s="253" t="s">
        <v>177</v>
      </c>
      <c r="R35" s="253" t="s">
        <v>177</v>
      </c>
      <c r="S35" s="253" t="s">
        <v>177</v>
      </c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3"/>
      <c r="BR35" s="253"/>
      <c r="BS35" s="253"/>
      <c r="BT35" s="253"/>
      <c r="BU35" s="253"/>
      <c r="BV35" s="253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30"/>
      <c r="CH35" s="231"/>
      <c r="CI35" s="231"/>
      <c r="CJ35" s="225"/>
      <c r="CK35" s="225"/>
    </row>
    <row r="36" spans="1:89" ht="12.75" x14ac:dyDescent="0.2">
      <c r="A36" s="277">
        <v>186832</v>
      </c>
      <c r="B36" s="200" t="str">
        <f t="shared" si="4"/>
        <v>2</v>
      </c>
      <c r="C36" s="116" t="s">
        <v>1455</v>
      </c>
      <c r="D36" s="253">
        <v>0</v>
      </c>
      <c r="E36" s="67"/>
      <c r="F36" s="93" t="s">
        <v>1607</v>
      </c>
      <c r="G36" s="94">
        <f t="shared" si="0"/>
        <v>7</v>
      </c>
      <c r="H36" s="201">
        <f t="shared" si="1"/>
        <v>0</v>
      </c>
      <c r="I36" s="202">
        <f t="shared" si="2"/>
        <v>0</v>
      </c>
      <c r="J36" s="203">
        <f t="shared" si="3"/>
        <v>0</v>
      </c>
      <c r="K36" s="203">
        <f t="shared" si="5"/>
        <v>0</v>
      </c>
      <c r="L36" s="66"/>
      <c r="M36" s="253" t="s">
        <v>177</v>
      </c>
      <c r="N36" s="253" t="s">
        <v>177</v>
      </c>
      <c r="O36" s="253" t="s">
        <v>177</v>
      </c>
      <c r="P36" s="253" t="s">
        <v>177</v>
      </c>
      <c r="Q36" s="253" t="s">
        <v>177</v>
      </c>
      <c r="R36" s="253" t="s">
        <v>177</v>
      </c>
      <c r="S36" s="253" t="s">
        <v>177</v>
      </c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30"/>
      <c r="CH36" s="231"/>
      <c r="CI36" s="231"/>
      <c r="CJ36" s="225"/>
      <c r="CK36" s="225"/>
    </row>
    <row r="37" spans="1:89" ht="12.75" x14ac:dyDescent="0.2">
      <c r="A37" s="277">
        <v>187016</v>
      </c>
      <c r="B37" s="200" t="str">
        <f t="shared" si="4"/>
        <v>6</v>
      </c>
      <c r="C37" s="116" t="s">
        <v>1456</v>
      </c>
      <c r="D37" s="253">
        <v>0</v>
      </c>
      <c r="E37" s="67"/>
      <c r="F37" s="93" t="s">
        <v>1619</v>
      </c>
      <c r="G37" s="94">
        <f t="shared" si="0"/>
        <v>5</v>
      </c>
      <c r="H37" s="201">
        <f t="shared" si="1"/>
        <v>0</v>
      </c>
      <c r="I37" s="202">
        <f t="shared" si="2"/>
        <v>0</v>
      </c>
      <c r="J37" s="203">
        <f t="shared" si="3"/>
        <v>0</v>
      </c>
      <c r="K37" s="203">
        <f t="shared" si="5"/>
        <v>0</v>
      </c>
      <c r="L37" s="66"/>
      <c r="M37" s="253" t="s">
        <v>177</v>
      </c>
      <c r="N37" s="253" t="s">
        <v>177</v>
      </c>
      <c r="O37" s="253" t="s">
        <v>177</v>
      </c>
      <c r="P37" s="253" t="s">
        <v>177</v>
      </c>
      <c r="Q37" s="253" t="s">
        <v>177</v>
      </c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30"/>
      <c r="CH37" s="231"/>
      <c r="CI37" s="231"/>
      <c r="CJ37" s="225"/>
      <c r="CK37" s="225"/>
    </row>
    <row r="38" spans="1:89" ht="12.75" x14ac:dyDescent="0.2">
      <c r="A38" s="277">
        <v>187113</v>
      </c>
      <c r="B38" s="200" t="str">
        <f t="shared" si="4"/>
        <v>3</v>
      </c>
      <c r="C38" s="116" t="s">
        <v>1457</v>
      </c>
      <c r="D38" s="253">
        <v>0</v>
      </c>
      <c r="E38" s="67"/>
      <c r="F38" s="93" t="s">
        <v>1620</v>
      </c>
      <c r="G38" s="94">
        <f t="shared" si="0"/>
        <v>5</v>
      </c>
      <c r="H38" s="201">
        <f t="shared" si="1"/>
        <v>0</v>
      </c>
      <c r="I38" s="202">
        <f t="shared" si="2"/>
        <v>0</v>
      </c>
      <c r="J38" s="203">
        <f t="shared" si="3"/>
        <v>0</v>
      </c>
      <c r="K38" s="203">
        <f t="shared" si="5"/>
        <v>0</v>
      </c>
      <c r="L38" s="66"/>
      <c r="M38" s="253" t="s">
        <v>177</v>
      </c>
      <c r="N38" s="253" t="s">
        <v>177</v>
      </c>
      <c r="O38" s="253" t="s">
        <v>177</v>
      </c>
      <c r="P38" s="253" t="s">
        <v>177</v>
      </c>
      <c r="Q38" s="253" t="s">
        <v>177</v>
      </c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30"/>
      <c r="CH38" s="231"/>
      <c r="CI38" s="231"/>
      <c r="CJ38" s="225"/>
      <c r="CK38" s="225"/>
    </row>
    <row r="39" spans="1:89" ht="12.75" x14ac:dyDescent="0.2">
      <c r="A39" s="277">
        <v>187117</v>
      </c>
      <c r="B39" s="200" t="str">
        <f t="shared" si="4"/>
        <v>7</v>
      </c>
      <c r="C39" s="116" t="s">
        <v>1458</v>
      </c>
      <c r="D39" s="253">
        <v>0</v>
      </c>
      <c r="E39" s="67"/>
      <c r="F39" s="93" t="s">
        <v>1621</v>
      </c>
      <c r="G39" s="94">
        <f t="shared" si="0"/>
        <v>5</v>
      </c>
      <c r="H39" s="201">
        <f t="shared" si="1"/>
        <v>0</v>
      </c>
      <c r="I39" s="202">
        <f t="shared" si="2"/>
        <v>0</v>
      </c>
      <c r="J39" s="203">
        <f t="shared" si="3"/>
        <v>0</v>
      </c>
      <c r="K39" s="203">
        <f t="shared" si="5"/>
        <v>0</v>
      </c>
      <c r="L39" s="66"/>
      <c r="M39" s="253" t="s">
        <v>177</v>
      </c>
      <c r="N39" s="253" t="s">
        <v>177</v>
      </c>
      <c r="O39" s="253" t="s">
        <v>177</v>
      </c>
      <c r="P39" s="253" t="s">
        <v>177</v>
      </c>
      <c r="Q39" s="253" t="s">
        <v>177</v>
      </c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30"/>
      <c r="CH39" s="231"/>
      <c r="CI39" s="231"/>
      <c r="CJ39" s="225"/>
      <c r="CK39" s="225"/>
    </row>
    <row r="40" spans="1:89" ht="12.75" x14ac:dyDescent="0.2">
      <c r="A40" s="277">
        <v>187176</v>
      </c>
      <c r="B40" s="200" t="str">
        <f t="shared" si="4"/>
        <v>6</v>
      </c>
      <c r="C40" s="116" t="s">
        <v>1459</v>
      </c>
      <c r="D40" s="253">
        <v>1</v>
      </c>
      <c r="E40" s="67"/>
      <c r="F40" s="93" t="s">
        <v>1615</v>
      </c>
      <c r="G40" s="94">
        <f t="shared" si="0"/>
        <v>4</v>
      </c>
      <c r="H40" s="201">
        <f t="shared" si="1"/>
        <v>0</v>
      </c>
      <c r="I40" s="202">
        <f t="shared" si="2"/>
        <v>0</v>
      </c>
      <c r="J40" s="203">
        <f t="shared" si="3"/>
        <v>5</v>
      </c>
      <c r="K40" s="203">
        <f t="shared" si="5"/>
        <v>5</v>
      </c>
      <c r="L40" s="66"/>
      <c r="M40" s="253">
        <v>9</v>
      </c>
      <c r="N40" s="253"/>
      <c r="O40" s="253" t="s">
        <v>177</v>
      </c>
      <c r="P40" s="253"/>
      <c r="Q40" s="253">
        <v>7</v>
      </c>
      <c r="R40" s="253">
        <v>8</v>
      </c>
      <c r="S40" s="253" t="s">
        <v>177</v>
      </c>
      <c r="T40" s="253">
        <v>7</v>
      </c>
      <c r="U40" s="253"/>
      <c r="V40" s="253">
        <v>10</v>
      </c>
      <c r="W40" s="253"/>
      <c r="X40" s="253"/>
      <c r="Y40" s="253"/>
      <c r="Z40" s="253" t="s">
        <v>177</v>
      </c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 t="s">
        <v>177</v>
      </c>
      <c r="CE40" s="253"/>
      <c r="CF40" s="253"/>
      <c r="CG40" s="230"/>
      <c r="CH40" s="231"/>
      <c r="CI40" s="231"/>
      <c r="CJ40" s="225"/>
      <c r="CK40" s="225"/>
    </row>
    <row r="41" spans="1:89" ht="12.75" x14ac:dyDescent="0.2">
      <c r="A41" s="277">
        <v>187241</v>
      </c>
      <c r="B41" s="200" t="str">
        <f t="shared" si="4"/>
        <v>1</v>
      </c>
      <c r="C41" s="116" t="s">
        <v>1460</v>
      </c>
      <c r="D41" s="253">
        <v>1</v>
      </c>
      <c r="E41" s="67"/>
      <c r="F41" s="93" t="s">
        <v>1607</v>
      </c>
      <c r="G41" s="94">
        <f t="shared" si="0"/>
        <v>7</v>
      </c>
      <c r="H41" s="201">
        <f t="shared" si="1"/>
        <v>0</v>
      </c>
      <c r="I41" s="202">
        <f t="shared" si="2"/>
        <v>0</v>
      </c>
      <c r="J41" s="203">
        <f t="shared" si="3"/>
        <v>9</v>
      </c>
      <c r="K41" s="203">
        <f t="shared" si="5"/>
        <v>9</v>
      </c>
      <c r="L41" s="66"/>
      <c r="M41" s="253">
        <v>9</v>
      </c>
      <c r="N41" s="253" t="s">
        <v>177</v>
      </c>
      <c r="O41" s="253" t="s">
        <v>177</v>
      </c>
      <c r="P41" s="253" t="s">
        <v>177</v>
      </c>
      <c r="Q41" s="253">
        <v>9</v>
      </c>
      <c r="R41" s="253">
        <v>9</v>
      </c>
      <c r="S41" s="253">
        <v>8</v>
      </c>
      <c r="T41" s="253">
        <v>9</v>
      </c>
      <c r="U41" s="253"/>
      <c r="V41" s="253">
        <v>10</v>
      </c>
      <c r="W41" s="253">
        <v>10</v>
      </c>
      <c r="X41" s="253"/>
      <c r="Y41" s="253"/>
      <c r="Z41" s="253">
        <v>10</v>
      </c>
      <c r="AA41" s="253"/>
      <c r="AB41" s="253" t="s">
        <v>177</v>
      </c>
      <c r="AC41" s="253"/>
      <c r="AD41" s="253"/>
      <c r="AE41" s="253">
        <v>9</v>
      </c>
      <c r="AF41" s="253"/>
      <c r="AG41" s="253" t="s">
        <v>177</v>
      </c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 t="s">
        <v>177</v>
      </c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 t="s">
        <v>177</v>
      </c>
      <c r="CE41" s="253"/>
      <c r="CF41" s="253"/>
      <c r="CG41" s="230"/>
      <c r="CH41" s="231"/>
      <c r="CI41" s="231"/>
      <c r="CJ41" s="225"/>
      <c r="CK41" s="225"/>
    </row>
    <row r="42" spans="1:89" ht="12.75" x14ac:dyDescent="0.2">
      <c r="A42" s="277">
        <v>187244</v>
      </c>
      <c r="B42" s="200" t="str">
        <f t="shared" si="4"/>
        <v>4</v>
      </c>
      <c r="C42" s="116" t="s">
        <v>1461</v>
      </c>
      <c r="D42" s="253">
        <v>2</v>
      </c>
      <c r="E42" s="67"/>
      <c r="F42" s="93" t="s">
        <v>1622</v>
      </c>
      <c r="G42" s="94">
        <f t="shared" si="0"/>
        <v>6</v>
      </c>
      <c r="H42" s="201">
        <f t="shared" si="1"/>
        <v>0</v>
      </c>
      <c r="I42" s="202">
        <f t="shared" si="2"/>
        <v>0</v>
      </c>
      <c r="J42" s="203">
        <f t="shared" si="3"/>
        <v>11</v>
      </c>
      <c r="K42" s="203">
        <f t="shared" si="5"/>
        <v>11</v>
      </c>
      <c r="L42" s="66"/>
      <c r="M42" s="253">
        <v>6</v>
      </c>
      <c r="N42" s="253">
        <v>9</v>
      </c>
      <c r="O42" s="253" t="s">
        <v>177</v>
      </c>
      <c r="P42" s="253">
        <v>7</v>
      </c>
      <c r="Q42" s="253">
        <v>8</v>
      </c>
      <c r="R42" s="253">
        <v>9</v>
      </c>
      <c r="S42" s="253">
        <v>7</v>
      </c>
      <c r="T42" s="253"/>
      <c r="U42" s="253"/>
      <c r="V42" s="253"/>
      <c r="W42" s="253"/>
      <c r="X42" s="253">
        <v>9</v>
      </c>
      <c r="Y42" s="253">
        <v>7</v>
      </c>
      <c r="Z42" s="253">
        <v>7</v>
      </c>
      <c r="AA42" s="253" t="s">
        <v>177</v>
      </c>
      <c r="AB42" s="253"/>
      <c r="AC42" s="253" t="s">
        <v>177</v>
      </c>
      <c r="AD42" s="253" t="s">
        <v>177</v>
      </c>
      <c r="AE42" s="253">
        <v>9</v>
      </c>
      <c r="AF42" s="253"/>
      <c r="AG42" s="253" t="s">
        <v>177</v>
      </c>
      <c r="AH42" s="253"/>
      <c r="AI42" s="253"/>
      <c r="AJ42" s="253" t="s">
        <v>177</v>
      </c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>
        <v>10</v>
      </c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30"/>
      <c r="CH42" s="231"/>
      <c r="CI42" s="231"/>
      <c r="CJ42" s="225"/>
      <c r="CK42" s="225"/>
    </row>
    <row r="43" spans="1:89" ht="12.75" x14ac:dyDescent="0.2">
      <c r="A43" s="277">
        <v>184534</v>
      </c>
      <c r="B43" s="200" t="str">
        <f t="shared" si="4"/>
        <v>4</v>
      </c>
      <c r="C43" s="116" t="s">
        <v>1462</v>
      </c>
      <c r="D43" s="253">
        <v>2</v>
      </c>
      <c r="E43" s="67"/>
      <c r="F43" s="93" t="s">
        <v>1623</v>
      </c>
      <c r="G43" s="94">
        <f t="shared" si="0"/>
        <v>6</v>
      </c>
      <c r="H43" s="201">
        <f t="shared" si="1"/>
        <v>0</v>
      </c>
      <c r="I43" s="202">
        <f t="shared" si="2"/>
        <v>0</v>
      </c>
      <c r="J43" s="203">
        <f t="shared" si="3"/>
        <v>15</v>
      </c>
      <c r="K43" s="203">
        <f t="shared" si="5"/>
        <v>15</v>
      </c>
      <c r="L43" s="66"/>
      <c r="M43" s="253">
        <v>9</v>
      </c>
      <c r="N43" s="253">
        <v>9</v>
      </c>
      <c r="O43" s="253">
        <v>10</v>
      </c>
      <c r="P43" s="253">
        <v>10</v>
      </c>
      <c r="Q43" s="253">
        <v>9</v>
      </c>
      <c r="R43" s="253">
        <v>9</v>
      </c>
      <c r="S43" s="253">
        <v>9</v>
      </c>
      <c r="T43" s="253">
        <v>9</v>
      </c>
      <c r="U43" s="253"/>
      <c r="V43" s="253">
        <v>10</v>
      </c>
      <c r="W43" s="253">
        <v>10</v>
      </c>
      <c r="X43" s="253">
        <v>9</v>
      </c>
      <c r="Y43" s="253">
        <v>10</v>
      </c>
      <c r="Z43" s="253">
        <v>9</v>
      </c>
      <c r="AA43" s="253" t="s">
        <v>177</v>
      </c>
      <c r="AB43" s="253" t="s">
        <v>177</v>
      </c>
      <c r="AC43" s="253">
        <v>10</v>
      </c>
      <c r="AD43" s="253" t="s">
        <v>177</v>
      </c>
      <c r="AE43" s="253">
        <v>9</v>
      </c>
      <c r="AF43" s="253"/>
      <c r="AG43" s="253"/>
      <c r="AH43" s="253"/>
      <c r="AI43" s="253"/>
      <c r="AJ43" s="253" t="s">
        <v>177</v>
      </c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 t="s">
        <v>177</v>
      </c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3"/>
      <c r="CC43" s="253"/>
      <c r="CD43" s="253" t="s">
        <v>177</v>
      </c>
      <c r="CE43" s="253"/>
      <c r="CF43" s="253"/>
      <c r="CG43" s="230"/>
      <c r="CH43" s="231"/>
      <c r="CI43" s="231"/>
      <c r="CJ43" s="225"/>
      <c r="CK43" s="225"/>
    </row>
    <row r="44" spans="1:89" ht="12.75" x14ac:dyDescent="0.2">
      <c r="A44" s="277">
        <v>185553</v>
      </c>
      <c r="B44" s="200" t="str">
        <f t="shared" si="4"/>
        <v>3</v>
      </c>
      <c r="C44" s="116" t="s">
        <v>1463</v>
      </c>
      <c r="D44" s="253">
        <v>2</v>
      </c>
      <c r="E44" s="67"/>
      <c r="F44" s="93" t="s">
        <v>1624</v>
      </c>
      <c r="G44" s="94">
        <f t="shared" si="0"/>
        <v>5</v>
      </c>
      <c r="H44" s="201">
        <f t="shared" si="1"/>
        <v>0</v>
      </c>
      <c r="I44" s="202">
        <f t="shared" si="2"/>
        <v>0</v>
      </c>
      <c r="J44" s="203">
        <f t="shared" si="3"/>
        <v>13</v>
      </c>
      <c r="K44" s="203">
        <f t="shared" si="5"/>
        <v>13</v>
      </c>
      <c r="L44" s="66"/>
      <c r="M44" s="253">
        <v>9</v>
      </c>
      <c r="N44" s="253">
        <v>9</v>
      </c>
      <c r="O44" s="253">
        <v>10</v>
      </c>
      <c r="P44" s="253">
        <v>9</v>
      </c>
      <c r="Q44" s="253">
        <v>9</v>
      </c>
      <c r="R44" s="253">
        <v>10</v>
      </c>
      <c r="S44" s="253">
        <v>10</v>
      </c>
      <c r="T44" s="253"/>
      <c r="U44" s="253" t="s">
        <v>177</v>
      </c>
      <c r="V44" s="253">
        <v>9</v>
      </c>
      <c r="W44" s="253"/>
      <c r="X44" s="253">
        <v>9</v>
      </c>
      <c r="Y44" s="253">
        <v>9</v>
      </c>
      <c r="Z44" s="253">
        <v>9</v>
      </c>
      <c r="AA44" s="253" t="s">
        <v>177</v>
      </c>
      <c r="AB44" s="253">
        <v>9</v>
      </c>
      <c r="AC44" s="253" t="s">
        <v>177</v>
      </c>
      <c r="AD44" s="253" t="s">
        <v>177</v>
      </c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>
        <v>10</v>
      </c>
      <c r="BM44" s="253"/>
      <c r="BN44" s="253"/>
      <c r="BO44" s="253"/>
      <c r="BP44" s="253" t="s">
        <v>177</v>
      </c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3"/>
      <c r="CC44" s="253"/>
      <c r="CD44" s="253"/>
      <c r="CE44" s="253"/>
      <c r="CF44" s="253"/>
      <c r="CG44" s="230"/>
      <c r="CH44" s="231"/>
      <c r="CI44" s="231"/>
      <c r="CJ44" s="225"/>
      <c r="CK44" s="225"/>
    </row>
    <row r="45" spans="1:89" ht="12.75" x14ac:dyDescent="0.2">
      <c r="A45" s="277">
        <v>185630</v>
      </c>
      <c r="B45" s="200" t="str">
        <f t="shared" si="4"/>
        <v>0</v>
      </c>
      <c r="C45" s="116" t="s">
        <v>1464</v>
      </c>
      <c r="D45" s="253">
        <v>2</v>
      </c>
      <c r="E45" s="67"/>
      <c r="F45" s="93" t="s">
        <v>1625</v>
      </c>
      <c r="G45" s="94">
        <f t="shared" si="0"/>
        <v>7</v>
      </c>
      <c r="H45" s="201">
        <f t="shared" si="1"/>
        <v>0</v>
      </c>
      <c r="I45" s="202">
        <f t="shared" si="2"/>
        <v>0</v>
      </c>
      <c r="J45" s="203">
        <f t="shared" si="3"/>
        <v>14</v>
      </c>
      <c r="K45" s="203">
        <f t="shared" si="5"/>
        <v>14</v>
      </c>
      <c r="L45" s="66"/>
      <c r="M45" s="253">
        <v>9</v>
      </c>
      <c r="N45" s="253">
        <v>9</v>
      </c>
      <c r="O45" s="253">
        <v>10</v>
      </c>
      <c r="P45" s="253">
        <v>10</v>
      </c>
      <c r="Q45" s="253">
        <v>9</v>
      </c>
      <c r="R45" s="253">
        <v>9</v>
      </c>
      <c r="S45" s="253">
        <v>10</v>
      </c>
      <c r="T45" s="253">
        <v>10</v>
      </c>
      <c r="U45" s="253">
        <v>10</v>
      </c>
      <c r="V45" s="253">
        <v>10</v>
      </c>
      <c r="W45" s="253">
        <v>10</v>
      </c>
      <c r="X45" s="253">
        <v>10</v>
      </c>
      <c r="Y45" s="253">
        <v>10</v>
      </c>
      <c r="Z45" s="253">
        <v>10</v>
      </c>
      <c r="AA45" s="253" t="s">
        <v>177</v>
      </c>
      <c r="AB45" s="253" t="s">
        <v>177</v>
      </c>
      <c r="AC45" s="253" t="s">
        <v>177</v>
      </c>
      <c r="AD45" s="253" t="s">
        <v>177</v>
      </c>
      <c r="AE45" s="253" t="s">
        <v>177</v>
      </c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 t="s">
        <v>177</v>
      </c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3"/>
      <c r="CC45" s="253"/>
      <c r="CD45" s="253" t="s">
        <v>177</v>
      </c>
      <c r="CE45" s="253"/>
      <c r="CF45" s="253"/>
      <c r="CG45" s="230"/>
      <c r="CH45" s="231"/>
      <c r="CI45" s="231"/>
      <c r="CJ45" s="225"/>
      <c r="CK45" s="225"/>
    </row>
    <row r="46" spans="1:89" ht="12.75" x14ac:dyDescent="0.2">
      <c r="A46" s="277">
        <v>176852</v>
      </c>
      <c r="B46" s="200" t="str">
        <f t="shared" si="4"/>
        <v>2</v>
      </c>
      <c r="C46" s="116" t="s">
        <v>1465</v>
      </c>
      <c r="D46" s="253">
        <v>2</v>
      </c>
      <c r="E46" s="67"/>
      <c r="F46" s="93" t="s">
        <v>1626</v>
      </c>
      <c r="G46" s="94">
        <f t="shared" si="0"/>
        <v>6</v>
      </c>
      <c r="H46" s="201">
        <f t="shared" si="1"/>
        <v>0</v>
      </c>
      <c r="I46" s="202">
        <f t="shared" si="2"/>
        <v>0</v>
      </c>
      <c r="J46" s="203">
        <f t="shared" si="3"/>
        <v>15</v>
      </c>
      <c r="K46" s="203">
        <f t="shared" si="5"/>
        <v>15</v>
      </c>
      <c r="L46" s="66"/>
      <c r="M46" s="253">
        <v>9</v>
      </c>
      <c r="N46" s="253">
        <v>9</v>
      </c>
      <c r="O46" s="253">
        <v>9</v>
      </c>
      <c r="P46" s="253">
        <v>10</v>
      </c>
      <c r="Q46" s="253">
        <v>10</v>
      </c>
      <c r="R46" s="253">
        <v>10</v>
      </c>
      <c r="S46" s="253">
        <v>9</v>
      </c>
      <c r="T46" s="253">
        <v>9</v>
      </c>
      <c r="U46" s="253">
        <v>8</v>
      </c>
      <c r="V46" s="253">
        <v>8</v>
      </c>
      <c r="W46" s="253">
        <v>10</v>
      </c>
      <c r="X46" s="253">
        <v>9</v>
      </c>
      <c r="Y46" s="253">
        <v>10</v>
      </c>
      <c r="Z46" s="253">
        <v>10</v>
      </c>
      <c r="AA46" s="253">
        <v>9</v>
      </c>
      <c r="AB46" s="253" t="s">
        <v>177</v>
      </c>
      <c r="AC46" s="253" t="s">
        <v>177</v>
      </c>
      <c r="AD46" s="253" t="s">
        <v>177</v>
      </c>
      <c r="AE46" s="253" t="s">
        <v>177</v>
      </c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 t="s">
        <v>177</v>
      </c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3"/>
      <c r="CC46" s="253"/>
      <c r="CD46" s="253" t="s">
        <v>177</v>
      </c>
      <c r="CE46" s="253"/>
      <c r="CF46" s="253"/>
      <c r="CG46" s="230"/>
      <c r="CH46" s="231"/>
      <c r="CI46" s="231"/>
      <c r="CJ46" s="225"/>
      <c r="CK46" s="225"/>
    </row>
    <row r="47" spans="1:89" ht="12.75" x14ac:dyDescent="0.2">
      <c r="A47" s="277">
        <v>178078</v>
      </c>
      <c r="B47" s="200" t="str">
        <f t="shared" si="4"/>
        <v>8</v>
      </c>
      <c r="C47" s="116" t="s">
        <v>1466</v>
      </c>
      <c r="D47" s="253">
        <v>2</v>
      </c>
      <c r="E47" s="67"/>
      <c r="F47" s="93" t="s">
        <v>1627</v>
      </c>
      <c r="G47" s="94">
        <f t="shared" si="0"/>
        <v>4</v>
      </c>
      <c r="H47" s="201">
        <f t="shared" si="1"/>
        <v>0</v>
      </c>
      <c r="I47" s="202">
        <f t="shared" si="2"/>
        <v>0</v>
      </c>
      <c r="J47" s="203">
        <f t="shared" si="3"/>
        <v>11</v>
      </c>
      <c r="K47" s="203">
        <f t="shared" si="5"/>
        <v>11</v>
      </c>
      <c r="L47" s="66"/>
      <c r="M47" s="253">
        <v>8</v>
      </c>
      <c r="N47" s="253">
        <v>8</v>
      </c>
      <c r="O47" s="253">
        <v>8</v>
      </c>
      <c r="P47" s="253">
        <v>10</v>
      </c>
      <c r="Q47" s="253">
        <v>6</v>
      </c>
      <c r="R47" s="253">
        <v>8</v>
      </c>
      <c r="S47" s="253">
        <v>9</v>
      </c>
      <c r="T47" s="253"/>
      <c r="U47" s="253"/>
      <c r="V47" s="253"/>
      <c r="W47" s="253"/>
      <c r="X47" s="253"/>
      <c r="Y47" s="253">
        <v>10</v>
      </c>
      <c r="Z47" s="253">
        <v>7</v>
      </c>
      <c r="AA47" s="253"/>
      <c r="AB47" s="253" t="s">
        <v>177</v>
      </c>
      <c r="AC47" s="253" t="s">
        <v>177</v>
      </c>
      <c r="AD47" s="253" t="s">
        <v>177</v>
      </c>
      <c r="AE47" s="253" t="s">
        <v>177</v>
      </c>
      <c r="AF47" s="253"/>
      <c r="AG47" s="253">
        <v>9</v>
      </c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>
        <v>10</v>
      </c>
      <c r="BM47" s="253"/>
      <c r="BN47" s="253"/>
      <c r="BO47" s="253"/>
      <c r="BP47" s="253"/>
      <c r="BQ47" s="253"/>
      <c r="BR47" s="253"/>
      <c r="BS47" s="253"/>
      <c r="BT47" s="253"/>
      <c r="BU47" s="253"/>
      <c r="BV47" s="253"/>
      <c r="BW47" s="253"/>
      <c r="BX47" s="253"/>
      <c r="BY47" s="253"/>
      <c r="BZ47" s="253"/>
      <c r="CA47" s="253"/>
      <c r="CB47" s="253"/>
      <c r="CC47" s="253"/>
      <c r="CD47" s="253"/>
      <c r="CE47" s="253"/>
      <c r="CF47" s="253"/>
      <c r="CG47" s="230"/>
      <c r="CH47" s="231"/>
      <c r="CI47" s="231"/>
      <c r="CJ47" s="225"/>
      <c r="CK47" s="225"/>
    </row>
    <row r="48" spans="1:89" ht="12.75" x14ac:dyDescent="0.2">
      <c r="A48" s="277">
        <v>178831</v>
      </c>
      <c r="B48" s="200" t="str">
        <f t="shared" si="4"/>
        <v>1</v>
      </c>
      <c r="C48" s="116" t="s">
        <v>1467</v>
      </c>
      <c r="D48" s="253">
        <v>2</v>
      </c>
      <c r="E48" s="67"/>
      <c r="F48" s="93" t="s">
        <v>1628</v>
      </c>
      <c r="G48" s="94">
        <f t="shared" si="0"/>
        <v>6</v>
      </c>
      <c r="H48" s="201">
        <f t="shared" si="1"/>
        <v>0</v>
      </c>
      <c r="I48" s="202">
        <f t="shared" si="2"/>
        <v>1</v>
      </c>
      <c r="J48" s="203">
        <f t="shared" si="3"/>
        <v>9</v>
      </c>
      <c r="K48" s="203">
        <f t="shared" si="5"/>
        <v>9</v>
      </c>
      <c r="L48" s="66"/>
      <c r="M48" s="253">
        <v>8</v>
      </c>
      <c r="N48" s="253">
        <v>8</v>
      </c>
      <c r="O48" s="253" t="s">
        <v>191</v>
      </c>
      <c r="P48" s="253">
        <v>8</v>
      </c>
      <c r="Q48" s="253">
        <v>8</v>
      </c>
      <c r="R48" s="253">
        <v>9</v>
      </c>
      <c r="S48" s="253">
        <v>9</v>
      </c>
      <c r="T48" s="253">
        <v>9</v>
      </c>
      <c r="U48" s="253" t="s">
        <v>177</v>
      </c>
      <c r="V48" s="253">
        <v>10</v>
      </c>
      <c r="W48" s="253">
        <v>9</v>
      </c>
      <c r="X48" s="253"/>
      <c r="Y48" s="253"/>
      <c r="Z48" s="253" t="s">
        <v>177</v>
      </c>
      <c r="AA48" s="253"/>
      <c r="AB48" s="253"/>
      <c r="AC48" s="253" t="s">
        <v>177</v>
      </c>
      <c r="AD48" s="253"/>
      <c r="AE48" s="253" t="s">
        <v>177</v>
      </c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3"/>
      <c r="BQ48" s="253"/>
      <c r="BR48" s="253"/>
      <c r="BS48" s="253"/>
      <c r="BT48" s="253"/>
      <c r="BU48" s="253"/>
      <c r="BV48" s="253"/>
      <c r="BW48" s="253"/>
      <c r="BX48" s="253"/>
      <c r="BY48" s="253"/>
      <c r="BZ48" s="253"/>
      <c r="CA48" s="253" t="s">
        <v>177</v>
      </c>
      <c r="CB48" s="253"/>
      <c r="CC48" s="253"/>
      <c r="CD48" s="253" t="s">
        <v>177</v>
      </c>
      <c r="CE48" s="253"/>
      <c r="CF48" s="253"/>
      <c r="CG48" s="230"/>
      <c r="CH48" s="231"/>
      <c r="CI48" s="231"/>
      <c r="CJ48" s="225"/>
      <c r="CK48" s="225"/>
    </row>
    <row r="49" spans="1:89" ht="12.75" x14ac:dyDescent="0.2">
      <c r="A49" s="277">
        <v>178841</v>
      </c>
      <c r="B49" s="200" t="str">
        <f t="shared" si="4"/>
        <v>1</v>
      </c>
      <c r="C49" s="116" t="s">
        <v>1468</v>
      </c>
      <c r="D49" s="253">
        <v>2</v>
      </c>
      <c r="E49" s="67"/>
      <c r="F49" s="93" t="s">
        <v>1629</v>
      </c>
      <c r="G49" s="94">
        <f t="shared" si="0"/>
        <v>6</v>
      </c>
      <c r="H49" s="201">
        <f t="shared" si="1"/>
        <v>0</v>
      </c>
      <c r="I49" s="202">
        <f t="shared" si="2"/>
        <v>0</v>
      </c>
      <c r="J49" s="203">
        <f t="shared" si="3"/>
        <v>16</v>
      </c>
      <c r="K49" s="203">
        <f t="shared" si="5"/>
        <v>16</v>
      </c>
      <c r="L49" s="66"/>
      <c r="M49" s="253">
        <v>10</v>
      </c>
      <c r="N49" s="253">
        <v>10</v>
      </c>
      <c r="O49" s="253">
        <v>10</v>
      </c>
      <c r="P49" s="253">
        <v>10</v>
      </c>
      <c r="Q49" s="253">
        <v>10</v>
      </c>
      <c r="R49" s="253">
        <v>10</v>
      </c>
      <c r="S49" s="253">
        <v>9</v>
      </c>
      <c r="T49" s="253">
        <v>10</v>
      </c>
      <c r="U49" s="253">
        <v>9</v>
      </c>
      <c r="V49" s="253">
        <v>10</v>
      </c>
      <c r="W49" s="253"/>
      <c r="X49" s="253">
        <v>10</v>
      </c>
      <c r="Y49" s="253">
        <v>10</v>
      </c>
      <c r="Z49" s="253">
        <v>10</v>
      </c>
      <c r="AA49" s="253">
        <v>10</v>
      </c>
      <c r="AB49" s="253" t="s">
        <v>177</v>
      </c>
      <c r="AC49" s="253" t="s">
        <v>177</v>
      </c>
      <c r="AD49" s="253" t="s">
        <v>177</v>
      </c>
      <c r="AE49" s="253" t="s">
        <v>177</v>
      </c>
      <c r="AF49" s="253"/>
      <c r="AG49" s="253">
        <v>9</v>
      </c>
      <c r="AH49" s="253"/>
      <c r="AI49" s="253"/>
      <c r="AJ49" s="253"/>
      <c r="AK49" s="253">
        <v>9</v>
      </c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 t="s">
        <v>177</v>
      </c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 t="s">
        <v>177</v>
      </c>
      <c r="CE49" s="253"/>
      <c r="CF49" s="253"/>
      <c r="CG49" s="230"/>
      <c r="CH49" s="231"/>
      <c r="CI49" s="231"/>
      <c r="CJ49" s="225"/>
      <c r="CK49" s="225"/>
    </row>
    <row r="50" spans="1:89" ht="12.75" x14ac:dyDescent="0.2">
      <c r="A50" s="277">
        <v>179123</v>
      </c>
      <c r="B50" s="200" t="str">
        <f t="shared" si="4"/>
        <v>3</v>
      </c>
      <c r="C50" s="116" t="s">
        <v>1469</v>
      </c>
      <c r="D50" s="253">
        <v>2</v>
      </c>
      <c r="E50" s="67"/>
      <c r="F50" s="93" t="s">
        <v>1630</v>
      </c>
      <c r="G50" s="94">
        <f t="shared" si="0"/>
        <v>6</v>
      </c>
      <c r="H50" s="201">
        <f t="shared" si="1"/>
        <v>0</v>
      </c>
      <c r="I50" s="202">
        <f t="shared" si="2"/>
        <v>0</v>
      </c>
      <c r="J50" s="203">
        <f t="shared" si="3"/>
        <v>14</v>
      </c>
      <c r="K50" s="203">
        <f t="shared" si="5"/>
        <v>14</v>
      </c>
      <c r="L50" s="66"/>
      <c r="M50" s="253">
        <v>8</v>
      </c>
      <c r="N50" s="253">
        <v>10</v>
      </c>
      <c r="O50" s="253">
        <v>10</v>
      </c>
      <c r="P50" s="253">
        <v>8</v>
      </c>
      <c r="Q50" s="253">
        <v>7</v>
      </c>
      <c r="R50" s="253">
        <v>10</v>
      </c>
      <c r="S50" s="253">
        <v>9</v>
      </c>
      <c r="T50" s="253">
        <v>8</v>
      </c>
      <c r="U50" s="253">
        <v>9</v>
      </c>
      <c r="V50" s="253">
        <v>9</v>
      </c>
      <c r="W50" s="253">
        <v>8</v>
      </c>
      <c r="X50" s="253">
        <v>7</v>
      </c>
      <c r="Y50" s="253">
        <v>10</v>
      </c>
      <c r="Z50" s="253">
        <v>9</v>
      </c>
      <c r="AA50" s="253" t="s">
        <v>177</v>
      </c>
      <c r="AB50" s="253" t="s">
        <v>177</v>
      </c>
      <c r="AC50" s="253" t="s">
        <v>177</v>
      </c>
      <c r="AD50" s="253" t="s">
        <v>177</v>
      </c>
      <c r="AE50" s="253" t="s">
        <v>177</v>
      </c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  <c r="CA50" s="253"/>
      <c r="CB50" s="253"/>
      <c r="CC50" s="253"/>
      <c r="CD50" s="253" t="s">
        <v>177</v>
      </c>
      <c r="CE50" s="253"/>
      <c r="CF50" s="253"/>
      <c r="CG50" s="230"/>
      <c r="CH50" s="231"/>
      <c r="CI50" s="231"/>
      <c r="CJ50" s="225"/>
      <c r="CK50" s="225"/>
    </row>
    <row r="51" spans="1:89" ht="12.75" x14ac:dyDescent="0.2">
      <c r="A51" s="277">
        <v>181306</v>
      </c>
      <c r="B51" s="200" t="str">
        <f t="shared" si="4"/>
        <v>6</v>
      </c>
      <c r="C51" s="116" t="s">
        <v>1470</v>
      </c>
      <c r="D51" s="253">
        <v>2</v>
      </c>
      <c r="E51" s="67"/>
      <c r="F51" s="93" t="s">
        <v>1631</v>
      </c>
      <c r="G51" s="94">
        <f t="shared" si="0"/>
        <v>5</v>
      </c>
      <c r="H51" s="201">
        <f t="shared" si="1"/>
        <v>0</v>
      </c>
      <c r="I51" s="202">
        <f t="shared" si="2"/>
        <v>0</v>
      </c>
      <c r="J51" s="203">
        <f t="shared" si="3"/>
        <v>12</v>
      </c>
      <c r="K51" s="203">
        <f t="shared" si="5"/>
        <v>12</v>
      </c>
      <c r="L51" s="66"/>
      <c r="M51" s="253">
        <v>9</v>
      </c>
      <c r="N51" s="253">
        <v>9</v>
      </c>
      <c r="O51" s="253">
        <v>8</v>
      </c>
      <c r="P51" s="253">
        <v>9</v>
      </c>
      <c r="Q51" s="253">
        <v>10</v>
      </c>
      <c r="R51" s="253"/>
      <c r="S51" s="253">
        <v>10</v>
      </c>
      <c r="T51" s="253">
        <v>10</v>
      </c>
      <c r="U51" s="253"/>
      <c r="V51" s="253"/>
      <c r="W51" s="253">
        <v>9</v>
      </c>
      <c r="X51" s="253">
        <v>9</v>
      </c>
      <c r="Y51" s="253">
        <v>8</v>
      </c>
      <c r="Z51" s="253">
        <v>10</v>
      </c>
      <c r="AA51" s="253" t="s">
        <v>177</v>
      </c>
      <c r="AB51" s="253" t="s">
        <v>177</v>
      </c>
      <c r="AC51" s="253" t="s">
        <v>177</v>
      </c>
      <c r="AD51" s="253" t="s">
        <v>177</v>
      </c>
      <c r="AE51" s="253">
        <v>10</v>
      </c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 t="s">
        <v>177</v>
      </c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3"/>
      <c r="BZ51" s="253"/>
      <c r="CA51" s="253"/>
      <c r="CB51" s="253"/>
      <c r="CC51" s="253"/>
      <c r="CD51" s="253"/>
      <c r="CE51" s="253"/>
      <c r="CF51" s="253"/>
      <c r="CG51" s="230"/>
      <c r="CH51" s="231"/>
      <c r="CI51" s="231"/>
      <c r="CJ51" s="225"/>
      <c r="CK51" s="225"/>
    </row>
    <row r="52" spans="1:89" ht="12.75" x14ac:dyDescent="0.2">
      <c r="A52" s="277">
        <v>183589</v>
      </c>
      <c r="B52" s="200" t="str">
        <f t="shared" si="4"/>
        <v>9</v>
      </c>
      <c r="C52" s="116" t="s">
        <v>1471</v>
      </c>
      <c r="D52" s="253">
        <v>2</v>
      </c>
      <c r="E52" s="67"/>
      <c r="F52" s="93" t="s">
        <v>1632</v>
      </c>
      <c r="G52" s="94">
        <f t="shared" si="0"/>
        <v>6</v>
      </c>
      <c r="H52" s="201">
        <f t="shared" si="1"/>
        <v>0</v>
      </c>
      <c r="I52" s="202">
        <f t="shared" si="2"/>
        <v>1</v>
      </c>
      <c r="J52" s="203">
        <f t="shared" si="3"/>
        <v>12</v>
      </c>
      <c r="K52" s="203">
        <f t="shared" si="5"/>
        <v>12</v>
      </c>
      <c r="L52" s="66"/>
      <c r="M52" s="253">
        <v>8</v>
      </c>
      <c r="N52" s="253">
        <v>10</v>
      </c>
      <c r="O52" s="253">
        <v>7</v>
      </c>
      <c r="P52" s="253">
        <v>10</v>
      </c>
      <c r="Q52" s="253">
        <v>8</v>
      </c>
      <c r="R52" s="253" t="s">
        <v>177</v>
      </c>
      <c r="S52" s="253">
        <v>7</v>
      </c>
      <c r="T52" s="253">
        <v>8</v>
      </c>
      <c r="U52" s="253"/>
      <c r="V52" s="253" t="s">
        <v>191</v>
      </c>
      <c r="W52" s="253"/>
      <c r="X52" s="253">
        <v>9</v>
      </c>
      <c r="Y52" s="253">
        <v>9</v>
      </c>
      <c r="Z52" s="253">
        <v>7</v>
      </c>
      <c r="AA52" s="253" t="s">
        <v>177</v>
      </c>
      <c r="AB52" s="253" t="s">
        <v>177</v>
      </c>
      <c r="AC52" s="253">
        <v>10</v>
      </c>
      <c r="AD52" s="253" t="s">
        <v>177</v>
      </c>
      <c r="AE52" s="253"/>
      <c r="AF52" s="253"/>
      <c r="AG52" s="253" t="s">
        <v>177</v>
      </c>
      <c r="AH52" s="253"/>
      <c r="AI52" s="253"/>
      <c r="AJ52" s="253"/>
      <c r="AK52" s="253"/>
      <c r="AL52" s="253"/>
      <c r="AM52" s="253"/>
      <c r="AN52" s="253">
        <v>7</v>
      </c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 t="s">
        <v>177</v>
      </c>
      <c r="CE52" s="253"/>
      <c r="CF52" s="253"/>
      <c r="CG52" s="230"/>
      <c r="CH52" s="231"/>
      <c r="CI52" s="231"/>
      <c r="CJ52" s="225"/>
      <c r="CK52" s="225"/>
    </row>
    <row r="53" spans="1:89" ht="12.75" x14ac:dyDescent="0.2">
      <c r="A53" s="277">
        <v>183729</v>
      </c>
      <c r="B53" s="200" t="str">
        <f t="shared" si="4"/>
        <v>9</v>
      </c>
      <c r="C53" s="116" t="s">
        <v>1472</v>
      </c>
      <c r="D53" s="253">
        <v>2</v>
      </c>
      <c r="E53" s="67"/>
      <c r="F53" s="93" t="s">
        <v>1633</v>
      </c>
      <c r="G53" s="94">
        <f t="shared" si="0"/>
        <v>5</v>
      </c>
      <c r="H53" s="201">
        <f t="shared" si="1"/>
        <v>0</v>
      </c>
      <c r="I53" s="202">
        <f t="shared" si="2"/>
        <v>0</v>
      </c>
      <c r="J53" s="203">
        <f t="shared" si="3"/>
        <v>15</v>
      </c>
      <c r="K53" s="203">
        <f t="shared" si="5"/>
        <v>15</v>
      </c>
      <c r="L53" s="66"/>
      <c r="M53" s="253">
        <v>8</v>
      </c>
      <c r="N53" s="253">
        <v>9</v>
      </c>
      <c r="O53" s="253">
        <v>9</v>
      </c>
      <c r="P53" s="253">
        <v>9</v>
      </c>
      <c r="Q53" s="253">
        <v>9</v>
      </c>
      <c r="R53" s="253">
        <v>10</v>
      </c>
      <c r="S53" s="253">
        <v>10</v>
      </c>
      <c r="T53" s="253">
        <v>10</v>
      </c>
      <c r="U53" s="253">
        <v>10</v>
      </c>
      <c r="V53" s="253">
        <v>10</v>
      </c>
      <c r="W53" s="253">
        <v>9</v>
      </c>
      <c r="X53" s="253">
        <v>9</v>
      </c>
      <c r="Y53" s="253">
        <v>9</v>
      </c>
      <c r="Z53" s="253">
        <v>9</v>
      </c>
      <c r="AA53" s="253" t="s">
        <v>177</v>
      </c>
      <c r="AB53" s="253" t="s">
        <v>177</v>
      </c>
      <c r="AC53" s="253">
        <v>10</v>
      </c>
      <c r="AD53" s="253" t="s">
        <v>177</v>
      </c>
      <c r="AE53" s="253" t="s">
        <v>177</v>
      </c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253"/>
      <c r="BR53" s="253"/>
      <c r="BS53" s="253"/>
      <c r="BT53" s="253"/>
      <c r="BU53" s="253"/>
      <c r="BV53" s="253"/>
      <c r="BW53" s="253"/>
      <c r="BX53" s="253"/>
      <c r="BY53" s="253"/>
      <c r="BZ53" s="253"/>
      <c r="CA53" s="253"/>
      <c r="CB53" s="253"/>
      <c r="CC53" s="253"/>
      <c r="CD53" s="253" t="s">
        <v>177</v>
      </c>
      <c r="CE53" s="253"/>
      <c r="CF53" s="253"/>
      <c r="CG53" s="230"/>
      <c r="CH53" s="231"/>
      <c r="CI53" s="231"/>
      <c r="CJ53" s="225"/>
      <c r="CK53" s="225"/>
    </row>
    <row r="54" spans="1:89" ht="12.75" x14ac:dyDescent="0.2">
      <c r="A54" s="277">
        <v>183836</v>
      </c>
      <c r="B54" s="200" t="str">
        <f t="shared" si="4"/>
        <v>6</v>
      </c>
      <c r="C54" s="116" t="s">
        <v>1473</v>
      </c>
      <c r="D54" s="253">
        <v>2</v>
      </c>
      <c r="E54" s="67"/>
      <c r="F54" s="93" t="s">
        <v>1634</v>
      </c>
      <c r="G54" s="94">
        <f t="shared" si="0"/>
        <v>6</v>
      </c>
      <c r="H54" s="201">
        <f t="shared" si="1"/>
        <v>0</v>
      </c>
      <c r="I54" s="202">
        <f t="shared" si="2"/>
        <v>0</v>
      </c>
      <c r="J54" s="203">
        <f t="shared" si="3"/>
        <v>16</v>
      </c>
      <c r="K54" s="203">
        <f t="shared" si="5"/>
        <v>16</v>
      </c>
      <c r="L54" s="66"/>
      <c r="M54" s="253">
        <v>9</v>
      </c>
      <c r="N54" s="253">
        <v>10</v>
      </c>
      <c r="O54" s="253">
        <v>10</v>
      </c>
      <c r="P54" s="253">
        <v>10</v>
      </c>
      <c r="Q54" s="253">
        <v>10</v>
      </c>
      <c r="R54" s="253">
        <v>10</v>
      </c>
      <c r="S54" s="253">
        <v>10</v>
      </c>
      <c r="T54" s="253">
        <v>10</v>
      </c>
      <c r="U54" s="253">
        <v>9</v>
      </c>
      <c r="V54" s="253">
        <v>10</v>
      </c>
      <c r="W54" s="253">
        <v>9</v>
      </c>
      <c r="X54" s="253">
        <v>9</v>
      </c>
      <c r="Y54" s="253">
        <v>10</v>
      </c>
      <c r="Z54" s="253">
        <v>10</v>
      </c>
      <c r="AA54" s="253">
        <v>9</v>
      </c>
      <c r="AB54" s="253">
        <v>10</v>
      </c>
      <c r="AC54" s="253" t="s">
        <v>177</v>
      </c>
      <c r="AD54" s="253" t="s">
        <v>177</v>
      </c>
      <c r="AE54" s="253" t="s">
        <v>177</v>
      </c>
      <c r="AF54" s="253"/>
      <c r="AG54" s="253"/>
      <c r="AH54" s="253"/>
      <c r="AI54" s="253"/>
      <c r="AJ54" s="253"/>
      <c r="AK54" s="253"/>
      <c r="AL54" s="253"/>
      <c r="AM54" s="253"/>
      <c r="AN54" s="253"/>
      <c r="AO54" s="253"/>
      <c r="AP54" s="253"/>
      <c r="AQ54" s="253"/>
      <c r="AR54" s="253"/>
      <c r="AS54" s="253"/>
      <c r="AT54" s="253"/>
      <c r="AU54" s="253" t="s">
        <v>177</v>
      </c>
      <c r="AV54" s="253"/>
      <c r="AW54" s="253"/>
      <c r="AX54" s="253"/>
      <c r="AY54" s="253"/>
      <c r="AZ54" s="253"/>
      <c r="BA54" s="253"/>
      <c r="BB54" s="253"/>
      <c r="BC54" s="253"/>
      <c r="BD54" s="253"/>
      <c r="BE54" s="253"/>
      <c r="BF54" s="253"/>
      <c r="BG54" s="253"/>
      <c r="BH54" s="253"/>
      <c r="BI54" s="253"/>
      <c r="BJ54" s="253"/>
      <c r="BK54" s="253"/>
      <c r="BL54" s="253" t="s">
        <v>177</v>
      </c>
      <c r="BM54" s="253"/>
      <c r="BN54" s="253"/>
      <c r="BO54" s="253"/>
      <c r="BP54" s="253"/>
      <c r="BQ54" s="253"/>
      <c r="BR54" s="253"/>
      <c r="BS54" s="253"/>
      <c r="BT54" s="253"/>
      <c r="BU54" s="253"/>
      <c r="BV54" s="253"/>
      <c r="BW54" s="253"/>
      <c r="BX54" s="253"/>
      <c r="BY54" s="253"/>
      <c r="BZ54" s="253"/>
      <c r="CA54" s="253"/>
      <c r="CB54" s="253"/>
      <c r="CC54" s="253"/>
      <c r="CD54" s="253" t="s">
        <v>177</v>
      </c>
      <c r="CE54" s="253"/>
      <c r="CF54" s="253"/>
      <c r="CG54" s="230"/>
      <c r="CH54" s="231"/>
      <c r="CI54" s="231"/>
      <c r="CJ54" s="225"/>
      <c r="CK54" s="225"/>
    </row>
    <row r="55" spans="1:89" ht="12.75" x14ac:dyDescent="0.2">
      <c r="A55" s="277">
        <v>183842</v>
      </c>
      <c r="B55" s="200" t="str">
        <f t="shared" si="4"/>
        <v>2</v>
      </c>
      <c r="C55" s="116" t="s">
        <v>1474</v>
      </c>
      <c r="D55" s="253">
        <v>2</v>
      </c>
      <c r="E55" s="67"/>
      <c r="F55" s="93" t="s">
        <v>1635</v>
      </c>
      <c r="G55" s="94">
        <f t="shared" si="0"/>
        <v>6</v>
      </c>
      <c r="H55" s="201">
        <f t="shared" si="1"/>
        <v>0</v>
      </c>
      <c r="I55" s="202">
        <f t="shared" si="2"/>
        <v>0</v>
      </c>
      <c r="J55" s="203">
        <f t="shared" si="3"/>
        <v>16</v>
      </c>
      <c r="K55" s="203">
        <f t="shared" si="5"/>
        <v>16</v>
      </c>
      <c r="L55" s="66"/>
      <c r="M55" s="253">
        <v>8</v>
      </c>
      <c r="N55" s="253">
        <v>9</v>
      </c>
      <c r="O55" s="253">
        <v>10</v>
      </c>
      <c r="P55" s="253">
        <v>9</v>
      </c>
      <c r="Q55" s="253">
        <v>10</v>
      </c>
      <c r="R55" s="253">
        <v>9</v>
      </c>
      <c r="S55" s="253">
        <v>8</v>
      </c>
      <c r="T55" s="253">
        <v>9</v>
      </c>
      <c r="U55" s="253">
        <v>9</v>
      </c>
      <c r="V55" s="253">
        <v>8</v>
      </c>
      <c r="W55" s="253">
        <v>9</v>
      </c>
      <c r="X55" s="253">
        <v>9</v>
      </c>
      <c r="Y55" s="253">
        <v>7</v>
      </c>
      <c r="Z55" s="253">
        <v>10</v>
      </c>
      <c r="AA55" s="253">
        <v>9</v>
      </c>
      <c r="AB55" s="253" t="s">
        <v>177</v>
      </c>
      <c r="AC55" s="253" t="s">
        <v>177</v>
      </c>
      <c r="AD55" s="253" t="s">
        <v>177</v>
      </c>
      <c r="AE55" s="253" t="s">
        <v>177</v>
      </c>
      <c r="AF55" s="253"/>
      <c r="AG55" s="253"/>
      <c r="AH55" s="253"/>
      <c r="AI55" s="253"/>
      <c r="AJ55" s="253"/>
      <c r="AK55" s="253"/>
      <c r="AL55" s="253"/>
      <c r="AM55" s="253"/>
      <c r="AN55" s="253"/>
      <c r="AO55" s="253"/>
      <c r="AP55" s="253"/>
      <c r="AQ55" s="253"/>
      <c r="AR55" s="253"/>
      <c r="AS55" s="253"/>
      <c r="AT55" s="253"/>
      <c r="AU55" s="253"/>
      <c r="AV55" s="253"/>
      <c r="AW55" s="253"/>
      <c r="AX55" s="253"/>
      <c r="AY55" s="253"/>
      <c r="AZ55" s="253"/>
      <c r="BA55" s="253"/>
      <c r="BB55" s="253"/>
      <c r="BC55" s="253"/>
      <c r="BD55" s="253"/>
      <c r="BE55" s="253"/>
      <c r="BF55" s="253"/>
      <c r="BG55" s="253"/>
      <c r="BH55" s="253"/>
      <c r="BI55" s="253"/>
      <c r="BJ55" s="253"/>
      <c r="BK55" s="253"/>
      <c r="BL55" s="253">
        <v>8</v>
      </c>
      <c r="BM55" s="253"/>
      <c r="BN55" s="253"/>
      <c r="BO55" s="253"/>
      <c r="BP55" s="253"/>
      <c r="BQ55" s="253"/>
      <c r="BR55" s="253" t="s">
        <v>177</v>
      </c>
      <c r="BS55" s="253"/>
      <c r="BT55" s="253"/>
      <c r="BU55" s="253"/>
      <c r="BV55" s="253"/>
      <c r="BW55" s="253"/>
      <c r="BX55" s="253"/>
      <c r="BY55" s="253"/>
      <c r="BZ55" s="253"/>
      <c r="CA55" s="253"/>
      <c r="CB55" s="253"/>
      <c r="CC55" s="253"/>
      <c r="CD55" s="253" t="s">
        <v>177</v>
      </c>
      <c r="CE55" s="253"/>
      <c r="CF55" s="253"/>
      <c r="CG55" s="230"/>
      <c r="CH55" s="231"/>
      <c r="CI55" s="231"/>
      <c r="CJ55" s="225"/>
      <c r="CK55" s="225"/>
    </row>
    <row r="56" spans="1:89" ht="12.75" x14ac:dyDescent="0.2">
      <c r="A56" s="277">
        <v>183980</v>
      </c>
      <c r="B56" s="200" t="str">
        <f t="shared" si="4"/>
        <v>0</v>
      </c>
      <c r="C56" s="116" t="s">
        <v>1475</v>
      </c>
      <c r="D56" s="253">
        <v>2</v>
      </c>
      <c r="E56" s="67"/>
      <c r="F56" s="93" t="s">
        <v>1610</v>
      </c>
      <c r="G56" s="94">
        <f t="shared" si="0"/>
        <v>6</v>
      </c>
      <c r="H56" s="201">
        <f t="shared" si="1"/>
        <v>0</v>
      </c>
      <c r="I56" s="202">
        <f t="shared" si="2"/>
        <v>0</v>
      </c>
      <c r="J56" s="203">
        <f t="shared" si="3"/>
        <v>16</v>
      </c>
      <c r="K56" s="203">
        <f t="shared" si="5"/>
        <v>16</v>
      </c>
      <c r="L56" s="66"/>
      <c r="M56" s="253">
        <v>9</v>
      </c>
      <c r="N56" s="253">
        <v>10</v>
      </c>
      <c r="O56" s="253">
        <v>10</v>
      </c>
      <c r="P56" s="253">
        <v>10</v>
      </c>
      <c r="Q56" s="253">
        <v>10</v>
      </c>
      <c r="R56" s="253">
        <v>9</v>
      </c>
      <c r="S56" s="253">
        <v>10</v>
      </c>
      <c r="T56" s="253">
        <v>10</v>
      </c>
      <c r="U56" s="253">
        <v>10</v>
      </c>
      <c r="V56" s="253">
        <v>8</v>
      </c>
      <c r="W56" s="253">
        <v>10</v>
      </c>
      <c r="X56" s="253">
        <v>9</v>
      </c>
      <c r="Y56" s="253">
        <v>10</v>
      </c>
      <c r="Z56" s="253">
        <v>10</v>
      </c>
      <c r="AA56" s="253">
        <v>10</v>
      </c>
      <c r="AB56" s="253" t="s">
        <v>177</v>
      </c>
      <c r="AC56" s="253" t="s">
        <v>177</v>
      </c>
      <c r="AD56" s="253" t="s">
        <v>177</v>
      </c>
      <c r="AE56" s="253" t="s">
        <v>177</v>
      </c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3"/>
      <c r="AR56" s="253"/>
      <c r="AS56" s="253"/>
      <c r="AT56" s="253"/>
      <c r="AU56" s="253"/>
      <c r="AV56" s="253"/>
      <c r="AW56" s="253"/>
      <c r="AX56" s="253"/>
      <c r="AY56" s="253"/>
      <c r="AZ56" s="253"/>
      <c r="BA56" s="253"/>
      <c r="BB56" s="253"/>
      <c r="BC56" s="253"/>
      <c r="BD56" s="253"/>
      <c r="BE56" s="253"/>
      <c r="BF56" s="253"/>
      <c r="BG56" s="253"/>
      <c r="BH56" s="253"/>
      <c r="BI56" s="253"/>
      <c r="BJ56" s="253"/>
      <c r="BK56" s="253"/>
      <c r="BL56" s="253">
        <v>9</v>
      </c>
      <c r="BM56" s="253"/>
      <c r="BN56" s="253"/>
      <c r="BO56" s="253"/>
      <c r="BP56" s="253"/>
      <c r="BQ56" s="253"/>
      <c r="BR56" s="253" t="s">
        <v>177</v>
      </c>
      <c r="BS56" s="253"/>
      <c r="BT56" s="253"/>
      <c r="BU56" s="253"/>
      <c r="BV56" s="253"/>
      <c r="BW56" s="253"/>
      <c r="BX56" s="253"/>
      <c r="BY56" s="253"/>
      <c r="BZ56" s="253"/>
      <c r="CA56" s="253"/>
      <c r="CB56" s="253"/>
      <c r="CC56" s="253"/>
      <c r="CD56" s="253" t="s">
        <v>177</v>
      </c>
      <c r="CE56" s="253"/>
      <c r="CF56" s="253"/>
      <c r="CG56" s="230"/>
      <c r="CH56" s="231"/>
      <c r="CI56" s="231"/>
      <c r="CJ56" s="225"/>
      <c r="CK56" s="225"/>
    </row>
    <row r="57" spans="1:89" ht="12.75" x14ac:dyDescent="0.2">
      <c r="A57" s="277">
        <v>184051</v>
      </c>
      <c r="B57" s="200" t="str">
        <f t="shared" si="4"/>
        <v>1</v>
      </c>
      <c r="C57" s="116" t="s">
        <v>1476</v>
      </c>
      <c r="D57" s="253">
        <v>2</v>
      </c>
      <c r="E57" s="67"/>
      <c r="F57" s="93" t="s">
        <v>1636</v>
      </c>
      <c r="G57" s="94">
        <f t="shared" si="0"/>
        <v>5</v>
      </c>
      <c r="H57" s="201">
        <f t="shared" si="1"/>
        <v>0</v>
      </c>
      <c r="I57" s="202">
        <f t="shared" si="2"/>
        <v>0</v>
      </c>
      <c r="J57" s="203">
        <f t="shared" si="3"/>
        <v>16</v>
      </c>
      <c r="K57" s="203">
        <f t="shared" si="5"/>
        <v>16</v>
      </c>
      <c r="L57" s="66"/>
      <c r="M57" s="253">
        <v>9</v>
      </c>
      <c r="N57" s="253">
        <v>10</v>
      </c>
      <c r="O57" s="253">
        <v>10</v>
      </c>
      <c r="P57" s="253">
        <v>9</v>
      </c>
      <c r="Q57" s="253">
        <v>10</v>
      </c>
      <c r="R57" s="253">
        <v>9</v>
      </c>
      <c r="S57" s="253">
        <v>10</v>
      </c>
      <c r="T57" s="253">
        <v>10</v>
      </c>
      <c r="U57" s="253">
        <v>10</v>
      </c>
      <c r="V57" s="253">
        <v>10</v>
      </c>
      <c r="W57" s="253">
        <v>10</v>
      </c>
      <c r="X57" s="253">
        <v>9</v>
      </c>
      <c r="Y57" s="253">
        <v>10</v>
      </c>
      <c r="Z57" s="253">
        <v>9</v>
      </c>
      <c r="AA57" s="253" t="s">
        <v>177</v>
      </c>
      <c r="AB57" s="253" t="s">
        <v>177</v>
      </c>
      <c r="AC57" s="253" t="s">
        <v>177</v>
      </c>
      <c r="AD57" s="253" t="s">
        <v>177</v>
      </c>
      <c r="AE57" s="253">
        <v>10</v>
      </c>
      <c r="AF57" s="253"/>
      <c r="AG57" s="253"/>
      <c r="AH57" s="253"/>
      <c r="AI57" s="253"/>
      <c r="AJ57" s="253"/>
      <c r="AK57" s="253"/>
      <c r="AL57" s="253"/>
      <c r="AM57" s="253"/>
      <c r="AN57" s="253"/>
      <c r="AO57" s="253"/>
      <c r="AP57" s="253"/>
      <c r="AQ57" s="253"/>
      <c r="AR57" s="253"/>
      <c r="AS57" s="253"/>
      <c r="AT57" s="253"/>
      <c r="AU57" s="253"/>
      <c r="AV57" s="253"/>
      <c r="AW57" s="253"/>
      <c r="AX57" s="253"/>
      <c r="AY57" s="253"/>
      <c r="AZ57" s="253"/>
      <c r="BA57" s="253"/>
      <c r="BB57" s="253"/>
      <c r="BC57" s="253"/>
      <c r="BD57" s="253"/>
      <c r="BE57" s="253"/>
      <c r="BF57" s="253"/>
      <c r="BG57" s="253"/>
      <c r="BH57" s="253"/>
      <c r="BI57" s="253"/>
      <c r="BJ57" s="253"/>
      <c r="BK57" s="253"/>
      <c r="BL57" s="253">
        <v>10</v>
      </c>
      <c r="BM57" s="253"/>
      <c r="BN57" s="253"/>
      <c r="BO57" s="253"/>
      <c r="BP57" s="253"/>
      <c r="BQ57" s="253"/>
      <c r="BR57" s="253"/>
      <c r="BS57" s="253"/>
      <c r="BT57" s="253"/>
      <c r="BU57" s="253"/>
      <c r="BV57" s="253"/>
      <c r="BW57" s="253"/>
      <c r="BX57" s="253"/>
      <c r="BY57" s="253"/>
      <c r="BZ57" s="253"/>
      <c r="CA57" s="253"/>
      <c r="CB57" s="253"/>
      <c r="CC57" s="253"/>
      <c r="CD57" s="253" t="s">
        <v>177</v>
      </c>
      <c r="CE57" s="253"/>
      <c r="CF57" s="253"/>
      <c r="CG57" s="230"/>
      <c r="CH57" s="231"/>
      <c r="CI57" s="231"/>
      <c r="CJ57" s="227"/>
      <c r="CK57" s="227"/>
    </row>
    <row r="58" spans="1:89" ht="12.75" x14ac:dyDescent="0.2">
      <c r="A58" s="277">
        <v>184185</v>
      </c>
      <c r="B58" s="200" t="str">
        <f t="shared" si="4"/>
        <v>5</v>
      </c>
      <c r="C58" s="116" t="s">
        <v>1477</v>
      </c>
      <c r="D58" s="253">
        <v>2</v>
      </c>
      <c r="E58" s="67"/>
      <c r="F58" s="93" t="s">
        <v>1637</v>
      </c>
      <c r="G58" s="94">
        <f t="shared" si="0"/>
        <v>6</v>
      </c>
      <c r="H58" s="201">
        <f t="shared" si="1"/>
        <v>0</v>
      </c>
      <c r="I58" s="202">
        <f t="shared" si="2"/>
        <v>0</v>
      </c>
      <c r="J58" s="203">
        <f t="shared" si="3"/>
        <v>16</v>
      </c>
      <c r="K58" s="203">
        <f t="shared" si="5"/>
        <v>16</v>
      </c>
      <c r="L58" s="66"/>
      <c r="M58" s="253">
        <v>9</v>
      </c>
      <c r="N58" s="253">
        <v>10</v>
      </c>
      <c r="O58" s="253">
        <v>10</v>
      </c>
      <c r="P58" s="253">
        <v>9</v>
      </c>
      <c r="Q58" s="253">
        <v>10</v>
      </c>
      <c r="R58" s="253">
        <v>9</v>
      </c>
      <c r="S58" s="253">
        <v>10</v>
      </c>
      <c r="T58" s="253">
        <v>10</v>
      </c>
      <c r="U58" s="253">
        <v>10</v>
      </c>
      <c r="V58" s="253">
        <v>10</v>
      </c>
      <c r="W58" s="253">
        <v>10</v>
      </c>
      <c r="X58" s="253">
        <v>9</v>
      </c>
      <c r="Y58" s="253">
        <v>9</v>
      </c>
      <c r="Z58" s="253">
        <v>10</v>
      </c>
      <c r="AA58" s="253">
        <v>10</v>
      </c>
      <c r="AB58" s="253" t="s">
        <v>177</v>
      </c>
      <c r="AC58" s="253" t="s">
        <v>177</v>
      </c>
      <c r="AD58" s="253" t="s">
        <v>177</v>
      </c>
      <c r="AE58" s="253" t="s">
        <v>177</v>
      </c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3"/>
      <c r="AT58" s="253"/>
      <c r="AU58" s="253"/>
      <c r="AV58" s="253"/>
      <c r="AW58" s="253"/>
      <c r="AX58" s="253"/>
      <c r="AY58" s="253"/>
      <c r="AZ58" s="253"/>
      <c r="BA58" s="253"/>
      <c r="BB58" s="253"/>
      <c r="BC58" s="253"/>
      <c r="BD58" s="253"/>
      <c r="BE58" s="253"/>
      <c r="BF58" s="253"/>
      <c r="BG58" s="253"/>
      <c r="BH58" s="253"/>
      <c r="BI58" s="253"/>
      <c r="BJ58" s="253"/>
      <c r="BK58" s="253"/>
      <c r="BL58" s="253">
        <v>9</v>
      </c>
      <c r="BM58" s="253"/>
      <c r="BN58" s="253"/>
      <c r="BO58" s="253"/>
      <c r="BP58" s="253"/>
      <c r="BQ58" s="253"/>
      <c r="BR58" s="253" t="s">
        <v>177</v>
      </c>
      <c r="BS58" s="253"/>
      <c r="BT58" s="253"/>
      <c r="BU58" s="253"/>
      <c r="BV58" s="253"/>
      <c r="BW58" s="253"/>
      <c r="BX58" s="253"/>
      <c r="BY58" s="253"/>
      <c r="BZ58" s="253"/>
      <c r="CA58" s="253"/>
      <c r="CB58" s="253"/>
      <c r="CC58" s="253"/>
      <c r="CD58" s="253" t="s">
        <v>177</v>
      </c>
      <c r="CE58" s="253"/>
      <c r="CF58" s="253"/>
      <c r="CG58" s="230"/>
      <c r="CH58" s="231"/>
      <c r="CI58" s="231"/>
      <c r="CJ58" s="227"/>
      <c r="CK58" s="227"/>
    </row>
    <row r="59" spans="1:89" ht="12.75" x14ac:dyDescent="0.2">
      <c r="A59" s="277">
        <v>184212</v>
      </c>
      <c r="B59" s="200" t="str">
        <f t="shared" si="4"/>
        <v>2</v>
      </c>
      <c r="C59" s="116" t="s">
        <v>1478</v>
      </c>
      <c r="D59" s="253">
        <v>2</v>
      </c>
      <c r="E59" s="67"/>
      <c r="F59" s="93" t="s">
        <v>1638</v>
      </c>
      <c r="G59" s="94">
        <f t="shared" si="0"/>
        <v>5</v>
      </c>
      <c r="H59" s="201">
        <f t="shared" si="1"/>
        <v>0</v>
      </c>
      <c r="I59" s="202">
        <f t="shared" si="2"/>
        <v>0</v>
      </c>
      <c r="J59" s="203">
        <f t="shared" si="3"/>
        <v>16</v>
      </c>
      <c r="K59" s="203">
        <f t="shared" si="5"/>
        <v>16</v>
      </c>
      <c r="L59" s="66"/>
      <c r="M59" s="253">
        <v>9</v>
      </c>
      <c r="N59" s="253">
        <v>10</v>
      </c>
      <c r="O59" s="253">
        <v>8</v>
      </c>
      <c r="P59" s="253">
        <v>10</v>
      </c>
      <c r="Q59" s="253">
        <v>9</v>
      </c>
      <c r="R59" s="253">
        <v>9</v>
      </c>
      <c r="S59" s="253">
        <v>10</v>
      </c>
      <c r="T59" s="253">
        <v>9</v>
      </c>
      <c r="U59" s="253">
        <v>9</v>
      </c>
      <c r="V59" s="253">
        <v>9</v>
      </c>
      <c r="W59" s="253">
        <v>10</v>
      </c>
      <c r="X59" s="253">
        <v>9</v>
      </c>
      <c r="Y59" s="253">
        <v>10</v>
      </c>
      <c r="Z59" s="253">
        <v>9</v>
      </c>
      <c r="AA59" s="253" t="s">
        <v>177</v>
      </c>
      <c r="AB59" s="253" t="s">
        <v>177</v>
      </c>
      <c r="AC59" s="253">
        <v>10</v>
      </c>
      <c r="AD59" s="253" t="s">
        <v>177</v>
      </c>
      <c r="AE59" s="253">
        <v>9</v>
      </c>
      <c r="AF59" s="253"/>
      <c r="AG59" s="253"/>
      <c r="AH59" s="253"/>
      <c r="AI59" s="253"/>
      <c r="AJ59" s="253"/>
      <c r="AK59" s="253"/>
      <c r="AL59" s="253"/>
      <c r="AM59" s="253"/>
      <c r="AN59" s="253"/>
      <c r="AO59" s="253"/>
      <c r="AP59" s="253"/>
      <c r="AQ59" s="253"/>
      <c r="AR59" s="253"/>
      <c r="AS59" s="253"/>
      <c r="AT59" s="253"/>
      <c r="AU59" s="253"/>
      <c r="AV59" s="253"/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L59" s="253" t="s">
        <v>177</v>
      </c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3"/>
      <c r="CB59" s="253"/>
      <c r="CC59" s="253"/>
      <c r="CD59" s="253" t="s">
        <v>177</v>
      </c>
      <c r="CE59" s="253"/>
      <c r="CF59" s="253"/>
      <c r="CG59" s="230"/>
      <c r="CH59" s="231"/>
      <c r="CI59" s="231"/>
      <c r="CJ59" s="227"/>
      <c r="CK59" s="227"/>
    </row>
    <row r="60" spans="1:89" ht="12.75" x14ac:dyDescent="0.2">
      <c r="A60" s="277">
        <v>184214</v>
      </c>
      <c r="B60" s="200" t="str">
        <f t="shared" si="4"/>
        <v>4</v>
      </c>
      <c r="C60" s="116" t="s">
        <v>1479</v>
      </c>
      <c r="D60" s="253">
        <v>2</v>
      </c>
      <c r="E60" s="67"/>
      <c r="F60" s="93" t="s">
        <v>1639</v>
      </c>
      <c r="G60" s="94">
        <f t="shared" si="0"/>
        <v>4</v>
      </c>
      <c r="H60" s="201">
        <f t="shared" si="1"/>
        <v>1</v>
      </c>
      <c r="I60" s="202">
        <f t="shared" si="2"/>
        <v>0</v>
      </c>
      <c r="J60" s="203">
        <f t="shared" si="3"/>
        <v>10</v>
      </c>
      <c r="K60" s="203">
        <f t="shared" si="5"/>
        <v>11</v>
      </c>
      <c r="L60" s="66"/>
      <c r="M60" s="253" t="s">
        <v>177</v>
      </c>
      <c r="N60" s="253">
        <v>8</v>
      </c>
      <c r="O60" s="253">
        <v>6</v>
      </c>
      <c r="P60" s="253">
        <v>7</v>
      </c>
      <c r="Q60" s="253">
        <v>7</v>
      </c>
      <c r="R60" s="253">
        <v>6</v>
      </c>
      <c r="S60" s="253">
        <v>7</v>
      </c>
      <c r="T60" s="253"/>
      <c r="U60" s="253"/>
      <c r="V60" s="253">
        <v>8</v>
      </c>
      <c r="W60" s="253">
        <v>5</v>
      </c>
      <c r="X60" s="253"/>
      <c r="Y60" s="253">
        <v>7</v>
      </c>
      <c r="Z60" s="253">
        <v>8</v>
      </c>
      <c r="AA60" s="253"/>
      <c r="AB60" s="253">
        <v>7</v>
      </c>
      <c r="AC60" s="253" t="s">
        <v>177</v>
      </c>
      <c r="AD60" s="253"/>
      <c r="AE60" s="253"/>
      <c r="AF60" s="253"/>
      <c r="AG60" s="253"/>
      <c r="AH60" s="253" t="s">
        <v>177</v>
      </c>
      <c r="AI60" s="253"/>
      <c r="AJ60" s="253"/>
      <c r="AK60" s="253"/>
      <c r="AL60" s="253"/>
      <c r="AM60" s="253"/>
      <c r="AN60" s="253"/>
      <c r="AO60" s="253"/>
      <c r="AP60" s="253"/>
      <c r="AQ60" s="253"/>
      <c r="AR60" s="253"/>
      <c r="AS60" s="253"/>
      <c r="AT60" s="253"/>
      <c r="AU60" s="253"/>
      <c r="AV60" s="253"/>
      <c r="AW60" s="253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L60" s="253" t="s">
        <v>177</v>
      </c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3"/>
      <c r="CC60" s="253"/>
      <c r="CD60" s="253"/>
      <c r="CE60" s="253"/>
      <c r="CF60" s="253"/>
      <c r="CG60" s="230"/>
      <c r="CH60" s="231"/>
      <c r="CI60" s="231"/>
      <c r="CJ60" s="227"/>
      <c r="CK60" s="227"/>
    </row>
    <row r="61" spans="1:89" ht="12.75" x14ac:dyDescent="0.2">
      <c r="A61" s="277">
        <v>184215</v>
      </c>
      <c r="B61" s="200" t="str">
        <f t="shared" si="4"/>
        <v>5</v>
      </c>
      <c r="C61" s="116" t="s">
        <v>1480</v>
      </c>
      <c r="D61" s="253">
        <v>2</v>
      </c>
      <c r="E61" s="67"/>
      <c r="F61" s="93" t="s">
        <v>1640</v>
      </c>
      <c r="G61" s="94">
        <f t="shared" si="0"/>
        <v>3</v>
      </c>
      <c r="H61" s="201">
        <f t="shared" si="1"/>
        <v>0</v>
      </c>
      <c r="I61" s="202">
        <f t="shared" si="2"/>
        <v>0</v>
      </c>
      <c r="J61" s="203">
        <f t="shared" si="3"/>
        <v>7</v>
      </c>
      <c r="K61" s="203">
        <f t="shared" si="5"/>
        <v>7</v>
      </c>
      <c r="L61" s="66"/>
      <c r="M61" s="253">
        <v>8</v>
      </c>
      <c r="N61" s="253"/>
      <c r="O61" s="253">
        <v>7</v>
      </c>
      <c r="P61" s="253">
        <v>10</v>
      </c>
      <c r="Q61" s="253">
        <v>6</v>
      </c>
      <c r="R61" s="253"/>
      <c r="S61" s="253"/>
      <c r="T61" s="253">
        <v>7</v>
      </c>
      <c r="U61" s="253"/>
      <c r="V61" s="253"/>
      <c r="W61" s="253"/>
      <c r="X61" s="253">
        <v>8</v>
      </c>
      <c r="Y61" s="253">
        <v>10</v>
      </c>
      <c r="Z61" s="253" t="s">
        <v>177</v>
      </c>
      <c r="AA61" s="253" t="s">
        <v>177</v>
      </c>
      <c r="AB61" s="253"/>
      <c r="AC61" s="253"/>
      <c r="AD61" s="253" t="s">
        <v>177</v>
      </c>
      <c r="AE61" s="253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P61" s="253"/>
      <c r="AQ61" s="253"/>
      <c r="AR61" s="253"/>
      <c r="AS61" s="253"/>
      <c r="AT61" s="253"/>
      <c r="AU61" s="253"/>
      <c r="AV61" s="253"/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3"/>
      <c r="CC61" s="253"/>
      <c r="CD61" s="253"/>
      <c r="CE61" s="253"/>
      <c r="CF61" s="253"/>
      <c r="CG61" s="230"/>
      <c r="CH61" s="231"/>
      <c r="CI61" s="231"/>
      <c r="CJ61" s="227"/>
      <c r="CK61" s="227"/>
    </row>
    <row r="62" spans="1:89" ht="12.75" x14ac:dyDescent="0.2">
      <c r="A62" s="277">
        <v>184230</v>
      </c>
      <c r="B62" s="200" t="str">
        <f t="shared" si="4"/>
        <v>0</v>
      </c>
      <c r="C62" s="116" t="s">
        <v>1481</v>
      </c>
      <c r="D62" s="253">
        <v>2</v>
      </c>
      <c r="E62" s="67"/>
      <c r="F62" s="93" t="s">
        <v>1641</v>
      </c>
      <c r="G62" s="94">
        <f t="shared" si="0"/>
        <v>6</v>
      </c>
      <c r="H62" s="201">
        <f t="shared" si="1"/>
        <v>0</v>
      </c>
      <c r="I62" s="202">
        <f t="shared" si="2"/>
        <v>0</v>
      </c>
      <c r="J62" s="203">
        <f t="shared" si="3"/>
        <v>13</v>
      </c>
      <c r="K62" s="203">
        <f t="shared" si="5"/>
        <v>13</v>
      </c>
      <c r="L62" s="66"/>
      <c r="M62" s="253">
        <v>9</v>
      </c>
      <c r="N62" s="253">
        <v>9</v>
      </c>
      <c r="O62" s="253">
        <v>9</v>
      </c>
      <c r="P62" s="253">
        <v>9</v>
      </c>
      <c r="Q62" s="253">
        <v>10</v>
      </c>
      <c r="R62" s="253">
        <v>9</v>
      </c>
      <c r="S62" s="253">
        <v>9</v>
      </c>
      <c r="T62" s="253">
        <v>10</v>
      </c>
      <c r="U62" s="253" t="s">
        <v>177</v>
      </c>
      <c r="V62" s="253">
        <v>10</v>
      </c>
      <c r="W62" s="253"/>
      <c r="X62" s="253">
        <v>9</v>
      </c>
      <c r="Y62" s="253">
        <v>8</v>
      </c>
      <c r="Z62" s="253">
        <v>10</v>
      </c>
      <c r="AA62" s="253" t="s">
        <v>177</v>
      </c>
      <c r="AB62" s="253">
        <v>10</v>
      </c>
      <c r="AC62" s="253" t="s">
        <v>177</v>
      </c>
      <c r="AD62" s="253" t="s">
        <v>177</v>
      </c>
      <c r="AE62" s="253"/>
      <c r="AF62" s="253"/>
      <c r="AG62" s="253"/>
      <c r="AH62" s="253"/>
      <c r="AI62" s="253"/>
      <c r="AJ62" s="253"/>
      <c r="AK62" s="253"/>
      <c r="AL62" s="253"/>
      <c r="AM62" s="253"/>
      <c r="AN62" s="253"/>
      <c r="AO62" s="253"/>
      <c r="AP62" s="253"/>
      <c r="AQ62" s="253"/>
      <c r="AR62" s="253"/>
      <c r="AS62" s="253"/>
      <c r="AT62" s="253"/>
      <c r="AU62" s="253"/>
      <c r="AV62" s="253"/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253"/>
      <c r="BK62" s="253"/>
      <c r="BL62" s="253" t="s">
        <v>177</v>
      </c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3"/>
      <c r="CC62" s="253"/>
      <c r="CD62" s="253" t="s">
        <v>177</v>
      </c>
      <c r="CE62" s="253"/>
      <c r="CF62" s="253"/>
      <c r="CG62" s="230"/>
      <c r="CH62" s="231"/>
      <c r="CI62" s="231"/>
      <c r="CJ62" s="227"/>
      <c r="CK62" s="227"/>
    </row>
    <row r="63" spans="1:89" ht="12.75" x14ac:dyDescent="0.2">
      <c r="A63" s="277">
        <v>184234</v>
      </c>
      <c r="B63" s="200" t="str">
        <f t="shared" si="4"/>
        <v>4</v>
      </c>
      <c r="C63" s="116" t="s">
        <v>1482</v>
      </c>
      <c r="D63" s="253">
        <v>2</v>
      </c>
      <c r="E63" s="67"/>
      <c r="F63" s="93" t="s">
        <v>1626</v>
      </c>
      <c r="G63" s="94">
        <f t="shared" si="0"/>
        <v>7</v>
      </c>
      <c r="H63" s="201">
        <f t="shared" si="1"/>
        <v>0</v>
      </c>
      <c r="I63" s="202">
        <f t="shared" si="2"/>
        <v>0</v>
      </c>
      <c r="J63" s="203">
        <f t="shared" si="3"/>
        <v>14</v>
      </c>
      <c r="K63" s="203">
        <f t="shared" si="5"/>
        <v>14</v>
      </c>
      <c r="L63" s="66"/>
      <c r="M63" s="253">
        <v>9</v>
      </c>
      <c r="N63" s="253">
        <v>10</v>
      </c>
      <c r="O63" s="253">
        <v>10</v>
      </c>
      <c r="P63" s="253">
        <v>10</v>
      </c>
      <c r="Q63" s="253">
        <v>10</v>
      </c>
      <c r="R63" s="253">
        <v>10</v>
      </c>
      <c r="S63" s="253">
        <v>9</v>
      </c>
      <c r="T63" s="253">
        <v>10</v>
      </c>
      <c r="U63" s="253">
        <v>9</v>
      </c>
      <c r="V63" s="253">
        <v>10</v>
      </c>
      <c r="W63" s="253">
        <v>10</v>
      </c>
      <c r="X63" s="253">
        <v>10</v>
      </c>
      <c r="Y63" s="253">
        <v>10</v>
      </c>
      <c r="Z63" s="253">
        <v>9</v>
      </c>
      <c r="AA63" s="253" t="s">
        <v>177</v>
      </c>
      <c r="AB63" s="253" t="s">
        <v>177</v>
      </c>
      <c r="AC63" s="253" t="s">
        <v>177</v>
      </c>
      <c r="AD63" s="253" t="s">
        <v>177</v>
      </c>
      <c r="AE63" s="253" t="s">
        <v>177</v>
      </c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  <c r="AP63" s="253"/>
      <c r="AQ63" s="253"/>
      <c r="AR63" s="253"/>
      <c r="AS63" s="253"/>
      <c r="AT63" s="253"/>
      <c r="AU63" s="253"/>
      <c r="AV63" s="253"/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 t="s">
        <v>177</v>
      </c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  <c r="BW63" s="253"/>
      <c r="BX63" s="253"/>
      <c r="BY63" s="253"/>
      <c r="BZ63" s="253"/>
      <c r="CA63" s="253"/>
      <c r="CB63" s="253"/>
      <c r="CC63" s="253"/>
      <c r="CD63" s="253" t="s">
        <v>177</v>
      </c>
      <c r="CE63" s="253"/>
      <c r="CF63" s="253"/>
      <c r="CG63" s="230"/>
      <c r="CH63" s="231"/>
      <c r="CI63" s="231"/>
      <c r="CJ63" s="227"/>
      <c r="CK63" s="227"/>
    </row>
    <row r="64" spans="1:89" ht="12.75" x14ac:dyDescent="0.2">
      <c r="A64" s="277">
        <v>184274</v>
      </c>
      <c r="B64" s="200" t="str">
        <f t="shared" si="4"/>
        <v>4</v>
      </c>
      <c r="C64" s="116" t="s">
        <v>1483</v>
      </c>
      <c r="D64" s="253">
        <v>2</v>
      </c>
      <c r="E64" s="67"/>
      <c r="F64" s="93" t="s">
        <v>1642</v>
      </c>
      <c r="G64" s="94">
        <f t="shared" si="0"/>
        <v>6</v>
      </c>
      <c r="H64" s="201">
        <f t="shared" si="1"/>
        <v>0</v>
      </c>
      <c r="I64" s="202">
        <f t="shared" si="2"/>
        <v>0</v>
      </c>
      <c r="J64" s="203">
        <f t="shared" si="3"/>
        <v>15</v>
      </c>
      <c r="K64" s="203">
        <f t="shared" si="5"/>
        <v>15</v>
      </c>
      <c r="L64" s="66"/>
      <c r="M64" s="253">
        <v>9</v>
      </c>
      <c r="N64" s="253">
        <v>10</v>
      </c>
      <c r="O64" s="253">
        <v>9</v>
      </c>
      <c r="P64" s="253">
        <v>9</v>
      </c>
      <c r="Q64" s="253">
        <v>8</v>
      </c>
      <c r="R64" s="253">
        <v>10</v>
      </c>
      <c r="S64" s="253">
        <v>9</v>
      </c>
      <c r="T64" s="253">
        <v>9</v>
      </c>
      <c r="U64" s="253" t="s">
        <v>177</v>
      </c>
      <c r="V64" s="253">
        <v>10</v>
      </c>
      <c r="W64" s="253">
        <v>10</v>
      </c>
      <c r="X64" s="253">
        <v>9</v>
      </c>
      <c r="Y64" s="253">
        <v>10</v>
      </c>
      <c r="Z64" s="253">
        <v>10</v>
      </c>
      <c r="AA64" s="253">
        <v>9</v>
      </c>
      <c r="AB64" s="253" t="s">
        <v>177</v>
      </c>
      <c r="AC64" s="253" t="s">
        <v>177</v>
      </c>
      <c r="AD64" s="253" t="s">
        <v>177</v>
      </c>
      <c r="AE64" s="253">
        <v>10</v>
      </c>
      <c r="AF64" s="253"/>
      <c r="AG64" s="253"/>
      <c r="AH64" s="253"/>
      <c r="AI64" s="253"/>
      <c r="AJ64" s="253"/>
      <c r="AK64" s="253"/>
      <c r="AL64" s="253"/>
      <c r="AM64" s="253"/>
      <c r="AN64" s="253"/>
      <c r="AO64" s="253"/>
      <c r="AP64" s="253"/>
      <c r="AQ64" s="253"/>
      <c r="AR64" s="253"/>
      <c r="AS64" s="253"/>
      <c r="AT64" s="253"/>
      <c r="AU64" s="253"/>
      <c r="AV64" s="253"/>
      <c r="AW64" s="253"/>
      <c r="AX64" s="253"/>
      <c r="AY64" s="253"/>
      <c r="AZ64" s="253"/>
      <c r="BA64" s="253"/>
      <c r="BB64" s="253"/>
      <c r="BC64" s="253"/>
      <c r="BD64" s="253"/>
      <c r="BE64" s="253"/>
      <c r="BF64" s="253"/>
      <c r="BG64" s="253"/>
      <c r="BH64" s="253"/>
      <c r="BI64" s="253"/>
      <c r="BJ64" s="253"/>
      <c r="BK64" s="253"/>
      <c r="BL64" s="253" t="s">
        <v>177</v>
      </c>
      <c r="BM64" s="253"/>
      <c r="BN64" s="253"/>
      <c r="BO64" s="253"/>
      <c r="BP64" s="253"/>
      <c r="BQ64" s="253"/>
      <c r="BR64" s="253"/>
      <c r="BS64" s="253"/>
      <c r="BT64" s="253"/>
      <c r="BU64" s="253"/>
      <c r="BV64" s="253"/>
      <c r="BW64" s="253"/>
      <c r="BX64" s="253"/>
      <c r="BY64" s="253"/>
      <c r="BZ64" s="253"/>
      <c r="CA64" s="253"/>
      <c r="CB64" s="253"/>
      <c r="CC64" s="253"/>
      <c r="CD64" s="253" t="s">
        <v>177</v>
      </c>
      <c r="CE64" s="253"/>
      <c r="CF64" s="253"/>
      <c r="CG64" s="230"/>
      <c r="CH64" s="231"/>
      <c r="CI64" s="231"/>
      <c r="CJ64" s="227"/>
      <c r="CK64" s="227"/>
    </row>
    <row r="65" spans="1:89" ht="12.75" x14ac:dyDescent="0.2">
      <c r="A65" s="277">
        <v>184278</v>
      </c>
      <c r="B65" s="200" t="str">
        <f t="shared" si="4"/>
        <v>8</v>
      </c>
      <c r="C65" s="116" t="s">
        <v>1484</v>
      </c>
      <c r="D65" s="253">
        <v>2</v>
      </c>
      <c r="E65" s="67"/>
      <c r="F65" s="93" t="s">
        <v>1629</v>
      </c>
      <c r="G65" s="94">
        <f t="shared" si="0"/>
        <v>6</v>
      </c>
      <c r="H65" s="201">
        <f t="shared" si="1"/>
        <v>0</v>
      </c>
      <c r="I65" s="202">
        <f t="shared" si="2"/>
        <v>0</v>
      </c>
      <c r="J65" s="203">
        <f t="shared" si="3"/>
        <v>15</v>
      </c>
      <c r="K65" s="203">
        <f t="shared" si="5"/>
        <v>15</v>
      </c>
      <c r="L65" s="66"/>
      <c r="M65" s="253">
        <v>10</v>
      </c>
      <c r="N65" s="253">
        <v>9</v>
      </c>
      <c r="O65" s="253">
        <v>10</v>
      </c>
      <c r="P65" s="253">
        <v>10</v>
      </c>
      <c r="Q65" s="253">
        <v>10</v>
      </c>
      <c r="R65" s="253">
        <v>10</v>
      </c>
      <c r="S65" s="253">
        <v>9</v>
      </c>
      <c r="T65" s="253">
        <v>10</v>
      </c>
      <c r="U65" s="253">
        <v>10</v>
      </c>
      <c r="V65" s="253">
        <v>10</v>
      </c>
      <c r="W65" s="253">
        <v>10</v>
      </c>
      <c r="X65" s="253">
        <v>9</v>
      </c>
      <c r="Y65" s="253">
        <v>10</v>
      </c>
      <c r="Z65" s="253">
        <v>10</v>
      </c>
      <c r="AA65" s="253">
        <v>10</v>
      </c>
      <c r="AB65" s="253" t="s">
        <v>177</v>
      </c>
      <c r="AC65" s="253" t="s">
        <v>177</v>
      </c>
      <c r="AD65" s="253" t="s">
        <v>177</v>
      </c>
      <c r="AE65" s="253" t="s">
        <v>177</v>
      </c>
      <c r="AF65" s="253"/>
      <c r="AG65" s="253"/>
      <c r="AH65" s="253"/>
      <c r="AI65" s="253"/>
      <c r="AJ65" s="253"/>
      <c r="AK65" s="253"/>
      <c r="AL65" s="253"/>
      <c r="AM65" s="253"/>
      <c r="AN65" s="253"/>
      <c r="AO65" s="253"/>
      <c r="AP65" s="253"/>
      <c r="AQ65" s="253"/>
      <c r="AR65" s="253"/>
      <c r="AS65" s="253"/>
      <c r="AT65" s="253"/>
      <c r="AU65" s="253"/>
      <c r="AV65" s="253"/>
      <c r="AW65" s="253"/>
      <c r="AX65" s="253"/>
      <c r="AY65" s="253"/>
      <c r="AZ65" s="253"/>
      <c r="BA65" s="253"/>
      <c r="BB65" s="253"/>
      <c r="BC65" s="253"/>
      <c r="BD65" s="253"/>
      <c r="BE65" s="253"/>
      <c r="BF65" s="253"/>
      <c r="BG65" s="253"/>
      <c r="BH65" s="253"/>
      <c r="BI65" s="253"/>
      <c r="BJ65" s="253"/>
      <c r="BK65" s="253"/>
      <c r="BL65" s="253" t="s">
        <v>177</v>
      </c>
      <c r="BM65" s="253"/>
      <c r="BN65" s="253"/>
      <c r="BO65" s="253"/>
      <c r="BP65" s="253"/>
      <c r="BQ65" s="253"/>
      <c r="BR65" s="253"/>
      <c r="BS65" s="253"/>
      <c r="BT65" s="253"/>
      <c r="BU65" s="253"/>
      <c r="BV65" s="253"/>
      <c r="BW65" s="253"/>
      <c r="BX65" s="253"/>
      <c r="BY65" s="253"/>
      <c r="BZ65" s="253"/>
      <c r="CA65" s="253"/>
      <c r="CB65" s="253"/>
      <c r="CC65" s="253"/>
      <c r="CD65" s="253" t="s">
        <v>177</v>
      </c>
      <c r="CE65" s="253"/>
      <c r="CF65" s="253"/>
      <c r="CG65" s="230"/>
      <c r="CH65" s="231"/>
      <c r="CI65" s="231"/>
      <c r="CJ65" s="227"/>
      <c r="CK65" s="227"/>
    </row>
    <row r="66" spans="1:89" ht="12.75" x14ac:dyDescent="0.2">
      <c r="A66" s="277">
        <v>184468</v>
      </c>
      <c r="B66" s="200" t="str">
        <f t="shared" si="4"/>
        <v>8</v>
      </c>
      <c r="C66" s="116" t="s">
        <v>1485</v>
      </c>
      <c r="D66" s="253">
        <v>2</v>
      </c>
      <c r="E66" s="67"/>
      <c r="F66" s="93" t="s">
        <v>1606</v>
      </c>
      <c r="G66" s="94">
        <f t="shared" si="0"/>
        <v>6</v>
      </c>
      <c r="H66" s="201">
        <f t="shared" si="1"/>
        <v>0</v>
      </c>
      <c r="I66" s="202">
        <f t="shared" si="2"/>
        <v>0</v>
      </c>
      <c r="J66" s="203">
        <f t="shared" si="3"/>
        <v>15</v>
      </c>
      <c r="K66" s="203">
        <f t="shared" si="5"/>
        <v>15</v>
      </c>
      <c r="L66" s="66"/>
      <c r="M66" s="253">
        <v>9</v>
      </c>
      <c r="N66" s="253">
        <v>9</v>
      </c>
      <c r="O66" s="253">
        <v>9</v>
      </c>
      <c r="P66" s="253">
        <v>9</v>
      </c>
      <c r="Q66" s="253">
        <v>10</v>
      </c>
      <c r="R66" s="253">
        <v>10</v>
      </c>
      <c r="S66" s="253">
        <v>9</v>
      </c>
      <c r="T66" s="253">
        <v>10</v>
      </c>
      <c r="U66" s="253"/>
      <c r="V66" s="253">
        <v>9</v>
      </c>
      <c r="W66" s="253">
        <v>10</v>
      </c>
      <c r="X66" s="253">
        <v>9</v>
      </c>
      <c r="Y66" s="253">
        <v>10</v>
      </c>
      <c r="Z66" s="253">
        <v>10</v>
      </c>
      <c r="AA66" s="253" t="s">
        <v>177</v>
      </c>
      <c r="AB66" s="253" t="s">
        <v>177</v>
      </c>
      <c r="AC66" s="253">
        <v>10</v>
      </c>
      <c r="AD66" s="253" t="s">
        <v>177</v>
      </c>
      <c r="AE66" s="253">
        <v>10</v>
      </c>
      <c r="AF66" s="253"/>
      <c r="AG66" s="253" t="s">
        <v>177</v>
      </c>
      <c r="AH66" s="253"/>
      <c r="AI66" s="253"/>
      <c r="AJ66" s="253"/>
      <c r="AK66" s="253"/>
      <c r="AL66" s="253"/>
      <c r="AM66" s="253"/>
      <c r="AN66" s="253"/>
      <c r="AO66" s="253"/>
      <c r="AP66" s="253"/>
      <c r="AQ66" s="253"/>
      <c r="AR66" s="253"/>
      <c r="AS66" s="253"/>
      <c r="AT66" s="253"/>
      <c r="AU66" s="253"/>
      <c r="AV66" s="253"/>
      <c r="AW66" s="253"/>
      <c r="AX66" s="253"/>
      <c r="AY66" s="253"/>
      <c r="AZ66" s="253"/>
      <c r="BA66" s="253"/>
      <c r="BB66" s="253"/>
      <c r="BC66" s="253"/>
      <c r="BD66" s="253"/>
      <c r="BE66" s="253"/>
      <c r="BF66" s="253"/>
      <c r="BG66" s="253"/>
      <c r="BH66" s="253"/>
      <c r="BI66" s="253"/>
      <c r="BJ66" s="253"/>
      <c r="BK66" s="253"/>
      <c r="BL66" s="253"/>
      <c r="BM66" s="253"/>
      <c r="BN66" s="253"/>
      <c r="BO66" s="253"/>
      <c r="BP66" s="253"/>
      <c r="BQ66" s="253"/>
      <c r="BR66" s="253"/>
      <c r="BS66" s="253"/>
      <c r="BT66" s="253"/>
      <c r="BU66" s="253"/>
      <c r="BV66" s="253"/>
      <c r="BW66" s="253"/>
      <c r="BX66" s="253"/>
      <c r="BY66" s="253"/>
      <c r="BZ66" s="253"/>
      <c r="CA66" s="253" t="s">
        <v>177</v>
      </c>
      <c r="CB66" s="253"/>
      <c r="CC66" s="253"/>
      <c r="CD66" s="253" t="s">
        <v>177</v>
      </c>
      <c r="CE66" s="253"/>
      <c r="CF66" s="253"/>
      <c r="CG66" s="230"/>
      <c r="CH66" s="231"/>
      <c r="CI66" s="231"/>
      <c r="CJ66" s="227"/>
      <c r="CK66" s="227"/>
    </row>
    <row r="67" spans="1:89" ht="12.75" x14ac:dyDescent="0.2">
      <c r="A67" s="277">
        <v>184485</v>
      </c>
      <c r="B67" s="200" t="str">
        <f t="shared" si="4"/>
        <v>5</v>
      </c>
      <c r="C67" s="116" t="s">
        <v>1486</v>
      </c>
      <c r="D67" s="253">
        <v>2</v>
      </c>
      <c r="E67" s="67"/>
      <c r="F67" s="93" t="s">
        <v>1609</v>
      </c>
      <c r="G67" s="94">
        <f t="shared" ref="G67:G90" si="6">COUNTIF(M67:CD67,"INSC")</f>
        <v>4</v>
      </c>
      <c r="H67" s="201">
        <f t="shared" ref="H67:H90" si="7">COUNTIF(M67:CE67,5)</f>
        <v>0</v>
      </c>
      <c r="I67" s="202">
        <f t="shared" ref="I67:I90" si="8">COUNTIF(M67:CE67,"BA")</f>
        <v>0</v>
      </c>
      <c r="J67" s="203">
        <f t="shared" ref="J67:J90" si="9">COUNT(M67:CE67)-H67</f>
        <v>11</v>
      </c>
      <c r="K67" s="203">
        <f t="shared" si="5"/>
        <v>11</v>
      </c>
      <c r="L67" s="66"/>
      <c r="M67" s="253">
        <v>9</v>
      </c>
      <c r="N67" s="253">
        <v>9</v>
      </c>
      <c r="O67" s="253">
        <v>7</v>
      </c>
      <c r="P67" s="253">
        <v>9</v>
      </c>
      <c r="Q67" s="253">
        <v>8</v>
      </c>
      <c r="R67" s="253">
        <v>8</v>
      </c>
      <c r="S67" s="253">
        <v>8</v>
      </c>
      <c r="T67" s="253">
        <v>8</v>
      </c>
      <c r="U67" s="253"/>
      <c r="V67" s="253"/>
      <c r="W67" s="253">
        <v>7</v>
      </c>
      <c r="X67" s="253"/>
      <c r="Y67" s="253">
        <v>10</v>
      </c>
      <c r="Z67" s="253">
        <v>8</v>
      </c>
      <c r="AA67" s="253"/>
      <c r="AB67" s="253" t="s">
        <v>177</v>
      </c>
      <c r="AC67" s="253" t="s">
        <v>177</v>
      </c>
      <c r="AD67" s="253"/>
      <c r="AE67" s="253"/>
      <c r="AF67" s="253"/>
      <c r="AG67" s="253" t="s">
        <v>177</v>
      </c>
      <c r="AH67" s="253"/>
      <c r="AI67" s="253"/>
      <c r="AJ67" s="253"/>
      <c r="AK67" s="253"/>
      <c r="AL67" s="253"/>
      <c r="AM67" s="253"/>
      <c r="AN67" s="253"/>
      <c r="AO67" s="253"/>
      <c r="AP67" s="253"/>
      <c r="AQ67" s="253"/>
      <c r="AR67" s="253"/>
      <c r="AS67" s="253"/>
      <c r="AT67" s="253"/>
      <c r="AU67" s="253"/>
      <c r="AV67" s="253"/>
      <c r="AW67" s="253"/>
      <c r="AX67" s="253"/>
      <c r="AY67" s="253"/>
      <c r="AZ67" s="253"/>
      <c r="BA67" s="253"/>
      <c r="BB67" s="253"/>
      <c r="BC67" s="253"/>
      <c r="BD67" s="253"/>
      <c r="BE67" s="253"/>
      <c r="BF67" s="253"/>
      <c r="BG67" s="253"/>
      <c r="BH67" s="253"/>
      <c r="BI67" s="253"/>
      <c r="BJ67" s="253"/>
      <c r="BK67" s="253"/>
      <c r="BL67" s="253"/>
      <c r="BM67" s="253"/>
      <c r="BN67" s="253"/>
      <c r="BO67" s="253"/>
      <c r="BP67" s="253"/>
      <c r="BQ67" s="253"/>
      <c r="BR67" s="253"/>
      <c r="BS67" s="253"/>
      <c r="BT67" s="253"/>
      <c r="BU67" s="253"/>
      <c r="BV67" s="253"/>
      <c r="BW67" s="253"/>
      <c r="BX67" s="253"/>
      <c r="BY67" s="253"/>
      <c r="BZ67" s="253"/>
      <c r="CA67" s="253"/>
      <c r="CB67" s="253"/>
      <c r="CC67" s="253"/>
      <c r="CD67" s="253" t="s">
        <v>177</v>
      </c>
      <c r="CE67" s="253"/>
      <c r="CF67" s="253"/>
      <c r="CG67" s="230"/>
      <c r="CH67" s="231"/>
      <c r="CI67" s="231"/>
      <c r="CJ67" s="227"/>
      <c r="CK67" s="227"/>
    </row>
    <row r="68" spans="1:89" ht="12.75" x14ac:dyDescent="0.2">
      <c r="A68" s="277">
        <v>184487</v>
      </c>
      <c r="B68" s="200" t="str">
        <f t="shared" ref="B68:B131" si="10">RIGHT(A68,1)</f>
        <v>7</v>
      </c>
      <c r="C68" s="116" t="s">
        <v>1487</v>
      </c>
      <c r="D68" s="253">
        <v>2</v>
      </c>
      <c r="E68" s="67"/>
      <c r="F68" s="93" t="s">
        <v>1616</v>
      </c>
      <c r="G68" s="94">
        <f t="shared" si="6"/>
        <v>5</v>
      </c>
      <c r="H68" s="201">
        <f t="shared" si="7"/>
        <v>0</v>
      </c>
      <c r="I68" s="202">
        <f t="shared" si="8"/>
        <v>0</v>
      </c>
      <c r="J68" s="203">
        <f t="shared" si="9"/>
        <v>15</v>
      </c>
      <c r="K68" s="203">
        <f t="shared" ref="K68:K90" si="11">J68+H68</f>
        <v>15</v>
      </c>
      <c r="L68" s="66"/>
      <c r="M68" s="253">
        <v>9</v>
      </c>
      <c r="N68" s="253">
        <v>10</v>
      </c>
      <c r="O68" s="253">
        <v>10</v>
      </c>
      <c r="P68" s="253">
        <v>10</v>
      </c>
      <c r="Q68" s="253">
        <v>10</v>
      </c>
      <c r="R68" s="253">
        <v>10</v>
      </c>
      <c r="S68" s="253">
        <v>10</v>
      </c>
      <c r="T68" s="253">
        <v>10</v>
      </c>
      <c r="U68" s="253"/>
      <c r="V68" s="253">
        <v>10</v>
      </c>
      <c r="W68" s="253">
        <v>10</v>
      </c>
      <c r="X68" s="253">
        <v>9</v>
      </c>
      <c r="Y68" s="253">
        <v>10</v>
      </c>
      <c r="Z68" s="253">
        <v>10</v>
      </c>
      <c r="AA68" s="253" t="s">
        <v>177</v>
      </c>
      <c r="AB68" s="253" t="s">
        <v>177</v>
      </c>
      <c r="AC68" s="253">
        <v>10</v>
      </c>
      <c r="AD68" s="253" t="s">
        <v>177</v>
      </c>
      <c r="AE68" s="253">
        <v>10</v>
      </c>
      <c r="AF68" s="253"/>
      <c r="AG68" s="253"/>
      <c r="AH68" s="253"/>
      <c r="AI68" s="253"/>
      <c r="AJ68" s="253"/>
      <c r="AK68" s="253"/>
      <c r="AL68" s="253"/>
      <c r="AM68" s="253"/>
      <c r="AN68" s="253"/>
      <c r="AO68" s="253"/>
      <c r="AP68" s="253"/>
      <c r="AQ68" s="253"/>
      <c r="AR68" s="253"/>
      <c r="AS68" s="253"/>
      <c r="AT68" s="253"/>
      <c r="AU68" s="253"/>
      <c r="AV68" s="253"/>
      <c r="AW68" s="253"/>
      <c r="AX68" s="253"/>
      <c r="AY68" s="253"/>
      <c r="AZ68" s="253"/>
      <c r="BA68" s="253"/>
      <c r="BB68" s="253"/>
      <c r="BC68" s="253"/>
      <c r="BD68" s="253"/>
      <c r="BE68" s="253"/>
      <c r="BF68" s="253"/>
      <c r="BG68" s="253"/>
      <c r="BH68" s="253"/>
      <c r="BI68" s="253"/>
      <c r="BJ68" s="253"/>
      <c r="BK68" s="253"/>
      <c r="BL68" s="253" t="s">
        <v>177</v>
      </c>
      <c r="BM68" s="253"/>
      <c r="BN68" s="253"/>
      <c r="BO68" s="253"/>
      <c r="BP68" s="253"/>
      <c r="BQ68" s="253"/>
      <c r="BR68" s="253"/>
      <c r="BS68" s="253"/>
      <c r="BT68" s="253"/>
      <c r="BU68" s="253"/>
      <c r="BV68" s="253"/>
      <c r="BW68" s="253"/>
      <c r="BX68" s="253"/>
      <c r="BY68" s="253"/>
      <c r="BZ68" s="253"/>
      <c r="CA68" s="253"/>
      <c r="CB68" s="253"/>
      <c r="CC68" s="253"/>
      <c r="CD68" s="253" t="s">
        <v>177</v>
      </c>
      <c r="CE68" s="253"/>
      <c r="CF68" s="253"/>
      <c r="CG68" s="230"/>
      <c r="CH68" s="231"/>
      <c r="CI68" s="231"/>
      <c r="CJ68" s="227"/>
      <c r="CK68" s="227"/>
    </row>
    <row r="69" spans="1:89" ht="12.75" x14ac:dyDescent="0.2">
      <c r="A69" s="277">
        <v>184495</v>
      </c>
      <c r="B69" s="200" t="str">
        <f t="shared" si="10"/>
        <v>5</v>
      </c>
      <c r="C69" s="116" t="s">
        <v>1488</v>
      </c>
      <c r="D69" s="253">
        <v>2</v>
      </c>
      <c r="E69" s="67"/>
      <c r="F69" s="93" t="s">
        <v>1643</v>
      </c>
      <c r="G69" s="94">
        <f t="shared" si="6"/>
        <v>6</v>
      </c>
      <c r="H69" s="201">
        <f t="shared" si="7"/>
        <v>2</v>
      </c>
      <c r="I69" s="202">
        <f t="shared" si="8"/>
        <v>0</v>
      </c>
      <c r="J69" s="203">
        <f t="shared" si="9"/>
        <v>9</v>
      </c>
      <c r="K69" s="203">
        <f t="shared" si="11"/>
        <v>11</v>
      </c>
      <c r="L69" s="66"/>
      <c r="M69" s="253">
        <v>10</v>
      </c>
      <c r="N69" s="253">
        <v>8</v>
      </c>
      <c r="O69" s="253">
        <v>6</v>
      </c>
      <c r="P69" s="253">
        <v>9</v>
      </c>
      <c r="Q69" s="253">
        <v>6</v>
      </c>
      <c r="R69" s="253">
        <v>9</v>
      </c>
      <c r="S69" s="253" t="s">
        <v>177</v>
      </c>
      <c r="T69" s="253"/>
      <c r="U69" s="253"/>
      <c r="V69" s="253">
        <v>10</v>
      </c>
      <c r="W69" s="253">
        <v>5</v>
      </c>
      <c r="X69" s="253"/>
      <c r="Y69" s="253">
        <v>5</v>
      </c>
      <c r="Z69" s="253">
        <v>7</v>
      </c>
      <c r="AA69" s="253"/>
      <c r="AB69" s="253" t="s">
        <v>177</v>
      </c>
      <c r="AC69" s="253" t="s">
        <v>177</v>
      </c>
      <c r="AD69" s="253"/>
      <c r="AE69" s="253">
        <v>8</v>
      </c>
      <c r="AF69" s="253"/>
      <c r="AG69" s="253" t="s">
        <v>177</v>
      </c>
      <c r="AH69" s="253"/>
      <c r="AI69" s="253"/>
      <c r="AJ69" s="253"/>
      <c r="AK69" s="253" t="s">
        <v>177</v>
      </c>
      <c r="AL69" s="253"/>
      <c r="AM69" s="253"/>
      <c r="AN69" s="253"/>
      <c r="AO69" s="253"/>
      <c r="AP69" s="253"/>
      <c r="AQ69" s="253"/>
      <c r="AR69" s="253"/>
      <c r="AS69" s="253"/>
      <c r="AT69" s="253"/>
      <c r="AU69" s="253"/>
      <c r="AV69" s="253"/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 t="s">
        <v>177</v>
      </c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3"/>
      <c r="CC69" s="253"/>
      <c r="CD69" s="253"/>
      <c r="CE69" s="253"/>
      <c r="CF69" s="253"/>
      <c r="CG69" s="230"/>
      <c r="CH69" s="231"/>
      <c r="CI69" s="231"/>
      <c r="CJ69" s="227"/>
      <c r="CK69" s="227"/>
    </row>
    <row r="70" spans="1:89" ht="12.75" x14ac:dyDescent="0.2">
      <c r="A70" s="277">
        <v>184567</v>
      </c>
      <c r="B70" s="200" t="str">
        <f t="shared" si="10"/>
        <v>7</v>
      </c>
      <c r="C70" s="116" t="s">
        <v>1489</v>
      </c>
      <c r="D70" s="253">
        <v>2</v>
      </c>
      <c r="E70" s="67"/>
      <c r="F70" s="93" t="s">
        <v>1644</v>
      </c>
      <c r="G70" s="94">
        <f t="shared" si="6"/>
        <v>5</v>
      </c>
      <c r="H70" s="201">
        <f t="shared" si="7"/>
        <v>0</v>
      </c>
      <c r="I70" s="202">
        <f t="shared" si="8"/>
        <v>0</v>
      </c>
      <c r="J70" s="203">
        <f t="shared" si="9"/>
        <v>14</v>
      </c>
      <c r="K70" s="203">
        <f t="shared" si="11"/>
        <v>14</v>
      </c>
      <c r="L70" s="66"/>
      <c r="M70" s="253">
        <v>8</v>
      </c>
      <c r="N70" s="253">
        <v>10</v>
      </c>
      <c r="O70" s="253">
        <v>10</v>
      </c>
      <c r="P70" s="253">
        <v>9</v>
      </c>
      <c r="Q70" s="253">
        <v>8</v>
      </c>
      <c r="R70" s="253">
        <v>9</v>
      </c>
      <c r="S70" s="253">
        <v>10</v>
      </c>
      <c r="T70" s="253">
        <v>9</v>
      </c>
      <c r="U70" s="253" t="s">
        <v>177</v>
      </c>
      <c r="V70" s="253">
        <v>10</v>
      </c>
      <c r="W70" s="253"/>
      <c r="X70" s="253">
        <v>10</v>
      </c>
      <c r="Y70" s="253">
        <v>10</v>
      </c>
      <c r="Z70" s="253">
        <v>9</v>
      </c>
      <c r="AA70" s="253" t="s">
        <v>177</v>
      </c>
      <c r="AB70" s="253">
        <v>8</v>
      </c>
      <c r="AC70" s="253"/>
      <c r="AD70" s="253" t="s">
        <v>177</v>
      </c>
      <c r="AE70" s="253" t="s">
        <v>177</v>
      </c>
      <c r="AF70" s="253"/>
      <c r="AG70" s="253"/>
      <c r="AH70" s="253"/>
      <c r="AI70" s="253"/>
      <c r="AJ70" s="253"/>
      <c r="AK70" s="253"/>
      <c r="AL70" s="253"/>
      <c r="AM70" s="253"/>
      <c r="AN70" s="253"/>
      <c r="AO70" s="253"/>
      <c r="AP70" s="253"/>
      <c r="AQ70" s="253"/>
      <c r="AR70" s="253"/>
      <c r="AS70" s="253"/>
      <c r="AT70" s="253"/>
      <c r="AU70" s="253"/>
      <c r="AV70" s="253"/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>
        <v>9</v>
      </c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3"/>
      <c r="CC70" s="253"/>
      <c r="CD70" s="253" t="s">
        <v>177</v>
      </c>
      <c r="CE70" s="253"/>
      <c r="CF70" s="253"/>
      <c r="CG70" s="230"/>
      <c r="CH70" s="231"/>
      <c r="CI70" s="231"/>
      <c r="CJ70" s="227"/>
      <c r="CK70" s="227"/>
    </row>
    <row r="71" spans="1:89" ht="12.75" x14ac:dyDescent="0.2">
      <c r="A71" s="277">
        <v>184578</v>
      </c>
      <c r="B71" s="200" t="str">
        <f t="shared" si="10"/>
        <v>8</v>
      </c>
      <c r="C71" s="116" t="s">
        <v>1490</v>
      </c>
      <c r="D71" s="253">
        <v>2</v>
      </c>
      <c r="E71" s="67"/>
      <c r="F71" s="93" t="s">
        <v>1645</v>
      </c>
      <c r="G71" s="94">
        <f t="shared" si="6"/>
        <v>5</v>
      </c>
      <c r="H71" s="201">
        <f t="shared" si="7"/>
        <v>0</v>
      </c>
      <c r="I71" s="202">
        <f t="shared" si="8"/>
        <v>0</v>
      </c>
      <c r="J71" s="203">
        <f t="shared" si="9"/>
        <v>14</v>
      </c>
      <c r="K71" s="203">
        <f t="shared" si="11"/>
        <v>14</v>
      </c>
      <c r="L71" s="66"/>
      <c r="M71" s="253">
        <v>9</v>
      </c>
      <c r="N71" s="253">
        <v>10</v>
      </c>
      <c r="O71" s="253">
        <v>10</v>
      </c>
      <c r="P71" s="253">
        <v>9</v>
      </c>
      <c r="Q71" s="253">
        <v>9</v>
      </c>
      <c r="R71" s="253">
        <v>9</v>
      </c>
      <c r="S71" s="253">
        <v>8</v>
      </c>
      <c r="T71" s="253">
        <v>10</v>
      </c>
      <c r="U71" s="253"/>
      <c r="V71" s="253">
        <v>10</v>
      </c>
      <c r="W71" s="253">
        <v>10</v>
      </c>
      <c r="X71" s="253">
        <v>9</v>
      </c>
      <c r="Y71" s="253">
        <v>10</v>
      </c>
      <c r="Z71" s="253">
        <v>10</v>
      </c>
      <c r="AA71" s="253" t="s">
        <v>177</v>
      </c>
      <c r="AB71" s="253">
        <v>10</v>
      </c>
      <c r="AC71" s="253" t="s">
        <v>177</v>
      </c>
      <c r="AD71" s="253" t="s">
        <v>177</v>
      </c>
      <c r="AE71" s="253"/>
      <c r="AF71" s="253"/>
      <c r="AG71" s="253"/>
      <c r="AH71" s="253"/>
      <c r="AI71" s="253"/>
      <c r="AJ71" s="253"/>
      <c r="AK71" s="253"/>
      <c r="AL71" s="253"/>
      <c r="AM71" s="253"/>
      <c r="AN71" s="253"/>
      <c r="AO71" s="253"/>
      <c r="AP71" s="253"/>
      <c r="AQ71" s="253"/>
      <c r="AR71" s="253"/>
      <c r="AS71" s="253"/>
      <c r="AT71" s="253"/>
      <c r="AU71" s="253"/>
      <c r="AV71" s="253"/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 t="s">
        <v>177</v>
      </c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3"/>
      <c r="CC71" s="253"/>
      <c r="CD71" s="253" t="s">
        <v>177</v>
      </c>
      <c r="CE71" s="253"/>
      <c r="CF71" s="253"/>
      <c r="CG71" s="230"/>
      <c r="CH71" s="231"/>
      <c r="CI71" s="231"/>
      <c r="CJ71" s="227"/>
      <c r="CK71" s="227"/>
    </row>
    <row r="72" spans="1:89" ht="12.75" x14ac:dyDescent="0.2">
      <c r="A72" s="277">
        <v>184582</v>
      </c>
      <c r="B72" s="200" t="str">
        <f t="shared" si="10"/>
        <v>2</v>
      </c>
      <c r="C72" s="116" t="s">
        <v>1491</v>
      </c>
      <c r="D72" s="253">
        <v>2</v>
      </c>
      <c r="E72" s="67"/>
      <c r="F72" s="93" t="s">
        <v>1646</v>
      </c>
      <c r="G72" s="94">
        <f t="shared" si="6"/>
        <v>6</v>
      </c>
      <c r="H72" s="201">
        <f t="shared" si="7"/>
        <v>0</v>
      </c>
      <c r="I72" s="202">
        <f t="shared" si="8"/>
        <v>0</v>
      </c>
      <c r="J72" s="203">
        <f t="shared" si="9"/>
        <v>2</v>
      </c>
      <c r="K72" s="203">
        <f t="shared" si="11"/>
        <v>2</v>
      </c>
      <c r="L72" s="66"/>
      <c r="M72" s="253" t="s">
        <v>177</v>
      </c>
      <c r="N72" s="253" t="s">
        <v>177</v>
      </c>
      <c r="O72" s="253" t="s">
        <v>177</v>
      </c>
      <c r="P72" s="253" t="s">
        <v>177</v>
      </c>
      <c r="Q72" s="253" t="s">
        <v>177</v>
      </c>
      <c r="R72" s="253"/>
      <c r="S72" s="253" t="s">
        <v>177</v>
      </c>
      <c r="T72" s="253"/>
      <c r="U72" s="253"/>
      <c r="V72" s="253"/>
      <c r="W72" s="253"/>
      <c r="X72" s="253"/>
      <c r="Y72" s="253"/>
      <c r="Z72" s="253"/>
      <c r="AA72" s="253"/>
      <c r="AB72" s="253"/>
      <c r="AC72" s="253"/>
      <c r="AD72" s="253"/>
      <c r="AE72" s="253"/>
      <c r="AF72" s="253"/>
      <c r="AG72" s="253"/>
      <c r="AH72" s="253"/>
      <c r="AI72" s="253"/>
      <c r="AJ72" s="253"/>
      <c r="AK72" s="253"/>
      <c r="AL72" s="253"/>
      <c r="AM72" s="253"/>
      <c r="AN72" s="253"/>
      <c r="AO72" s="253"/>
      <c r="AP72" s="253"/>
      <c r="AQ72" s="253"/>
      <c r="AR72" s="253"/>
      <c r="AS72" s="253"/>
      <c r="AT72" s="253"/>
      <c r="AU72" s="253"/>
      <c r="AV72" s="253"/>
      <c r="AW72" s="253"/>
      <c r="AX72" s="253"/>
      <c r="AY72" s="253"/>
      <c r="AZ72" s="253">
        <v>10</v>
      </c>
      <c r="BA72" s="253"/>
      <c r="BB72" s="253"/>
      <c r="BC72" s="253"/>
      <c r="BD72" s="253"/>
      <c r="BE72" s="253"/>
      <c r="BF72" s="253"/>
      <c r="BG72" s="253"/>
      <c r="BH72" s="253"/>
      <c r="BI72" s="253"/>
      <c r="BJ72" s="253"/>
      <c r="BK72" s="253"/>
      <c r="BL72" s="253">
        <v>9</v>
      </c>
      <c r="BM72" s="253"/>
      <c r="BN72" s="253"/>
      <c r="BO72" s="253"/>
      <c r="BP72" s="253"/>
      <c r="BQ72" s="253"/>
      <c r="BR72" s="253"/>
      <c r="BS72" s="253"/>
      <c r="BT72" s="253"/>
      <c r="BU72" s="253"/>
      <c r="BV72" s="253"/>
      <c r="BW72" s="253"/>
      <c r="BX72" s="253"/>
      <c r="BY72" s="253"/>
      <c r="BZ72" s="253"/>
      <c r="CA72" s="253"/>
      <c r="CB72" s="253"/>
      <c r="CC72" s="253"/>
      <c r="CD72" s="253"/>
      <c r="CE72" s="253"/>
      <c r="CF72" s="253"/>
      <c r="CG72" s="230"/>
      <c r="CH72" s="231"/>
      <c r="CI72" s="231"/>
      <c r="CJ72" s="227"/>
      <c r="CK72" s="227"/>
    </row>
    <row r="73" spans="1:89" ht="12.75" x14ac:dyDescent="0.2">
      <c r="A73" s="277">
        <v>184651</v>
      </c>
      <c r="B73" s="200" t="str">
        <f t="shared" si="10"/>
        <v>1</v>
      </c>
      <c r="C73" s="116" t="s">
        <v>1492</v>
      </c>
      <c r="D73" s="253">
        <v>2</v>
      </c>
      <c r="E73" s="67"/>
      <c r="F73" s="93" t="s">
        <v>1647</v>
      </c>
      <c r="G73" s="94">
        <f t="shared" si="6"/>
        <v>6</v>
      </c>
      <c r="H73" s="201">
        <f t="shared" si="7"/>
        <v>0</v>
      </c>
      <c r="I73" s="202">
        <f t="shared" si="8"/>
        <v>0</v>
      </c>
      <c r="J73" s="203">
        <f t="shared" si="9"/>
        <v>13</v>
      </c>
      <c r="K73" s="203">
        <f t="shared" si="11"/>
        <v>13</v>
      </c>
      <c r="L73" s="66"/>
      <c r="M73" s="253">
        <v>8</v>
      </c>
      <c r="N73" s="253">
        <v>9</v>
      </c>
      <c r="O73" s="253">
        <v>10</v>
      </c>
      <c r="P73" s="253">
        <v>10</v>
      </c>
      <c r="Q73" s="253">
        <v>9</v>
      </c>
      <c r="R73" s="253"/>
      <c r="S73" s="253">
        <v>10</v>
      </c>
      <c r="T73" s="253">
        <v>9</v>
      </c>
      <c r="U73" s="253" t="s">
        <v>177</v>
      </c>
      <c r="V73" s="253">
        <v>9</v>
      </c>
      <c r="W73" s="253">
        <v>9</v>
      </c>
      <c r="X73" s="253">
        <v>10</v>
      </c>
      <c r="Y73" s="253">
        <v>8</v>
      </c>
      <c r="Z73" s="253">
        <v>9</v>
      </c>
      <c r="AA73" s="253" t="s">
        <v>177</v>
      </c>
      <c r="AB73" s="253" t="s">
        <v>177</v>
      </c>
      <c r="AC73" s="253" t="s">
        <v>177</v>
      </c>
      <c r="AD73" s="253" t="s">
        <v>177</v>
      </c>
      <c r="AE73" s="253">
        <v>8</v>
      </c>
      <c r="AF73" s="253"/>
      <c r="AG73" s="253"/>
      <c r="AH73" s="253"/>
      <c r="AI73" s="253"/>
      <c r="AJ73" s="253"/>
      <c r="AK73" s="253"/>
      <c r="AL73" s="253"/>
      <c r="AM73" s="253"/>
      <c r="AN73" s="253"/>
      <c r="AO73" s="253"/>
      <c r="AP73" s="253"/>
      <c r="AQ73" s="253"/>
      <c r="AR73" s="253"/>
      <c r="AS73" s="253"/>
      <c r="AT73" s="253"/>
      <c r="AU73" s="253"/>
      <c r="AV73" s="253"/>
      <c r="AW73" s="253"/>
      <c r="AX73" s="253"/>
      <c r="AY73" s="253"/>
      <c r="AZ73" s="253"/>
      <c r="BA73" s="253"/>
      <c r="BB73" s="253"/>
      <c r="BC73" s="253"/>
      <c r="BD73" s="253"/>
      <c r="BE73" s="253"/>
      <c r="BF73" s="253"/>
      <c r="BG73" s="253"/>
      <c r="BH73" s="253"/>
      <c r="BI73" s="253"/>
      <c r="BJ73" s="253"/>
      <c r="BK73" s="253"/>
      <c r="BL73" s="253"/>
      <c r="BM73" s="253"/>
      <c r="BN73" s="253"/>
      <c r="BO73" s="253"/>
      <c r="BP73" s="253"/>
      <c r="BQ73" s="253"/>
      <c r="BR73" s="253"/>
      <c r="BS73" s="253"/>
      <c r="BT73" s="253"/>
      <c r="BU73" s="253"/>
      <c r="BV73" s="253"/>
      <c r="BW73" s="253"/>
      <c r="BX73" s="253"/>
      <c r="BY73" s="253"/>
      <c r="BZ73" s="253"/>
      <c r="CA73" s="253"/>
      <c r="CB73" s="253"/>
      <c r="CC73" s="253"/>
      <c r="CD73" s="253" t="s">
        <v>177</v>
      </c>
      <c r="CE73" s="253"/>
      <c r="CF73" s="253"/>
      <c r="CG73" s="230"/>
      <c r="CH73" s="231"/>
      <c r="CI73" s="231"/>
      <c r="CJ73" s="227"/>
      <c r="CK73" s="227"/>
    </row>
    <row r="74" spans="1:89" ht="12.75" x14ac:dyDescent="0.2">
      <c r="A74" s="277">
        <v>184721</v>
      </c>
      <c r="B74" s="200" t="str">
        <f t="shared" si="10"/>
        <v>1</v>
      </c>
      <c r="C74" s="116" t="s">
        <v>1493</v>
      </c>
      <c r="D74" s="253">
        <v>2</v>
      </c>
      <c r="E74" s="67"/>
      <c r="F74" s="93" t="s">
        <v>1638</v>
      </c>
      <c r="G74" s="94">
        <f t="shared" si="6"/>
        <v>5</v>
      </c>
      <c r="H74" s="201">
        <f t="shared" si="7"/>
        <v>0</v>
      </c>
      <c r="I74" s="202">
        <f t="shared" si="8"/>
        <v>0</v>
      </c>
      <c r="J74" s="203">
        <f t="shared" si="9"/>
        <v>18</v>
      </c>
      <c r="K74" s="203">
        <f t="shared" si="11"/>
        <v>18</v>
      </c>
      <c r="L74" s="66"/>
      <c r="M74" s="253">
        <v>10</v>
      </c>
      <c r="N74" s="253">
        <v>9</v>
      </c>
      <c r="O74" s="253">
        <v>8</v>
      </c>
      <c r="P74" s="253">
        <v>10</v>
      </c>
      <c r="Q74" s="253">
        <v>10</v>
      </c>
      <c r="R74" s="253">
        <v>9</v>
      </c>
      <c r="S74" s="253">
        <v>9</v>
      </c>
      <c r="T74" s="253">
        <v>8</v>
      </c>
      <c r="U74" s="253">
        <v>9</v>
      </c>
      <c r="V74" s="253">
        <v>10</v>
      </c>
      <c r="W74" s="253">
        <v>7</v>
      </c>
      <c r="X74" s="253">
        <v>8</v>
      </c>
      <c r="Y74" s="253">
        <v>10</v>
      </c>
      <c r="Z74" s="253"/>
      <c r="AA74" s="253" t="s">
        <v>177</v>
      </c>
      <c r="AB74" s="253"/>
      <c r="AC74" s="253">
        <v>9</v>
      </c>
      <c r="AD74" s="253" t="s">
        <v>177</v>
      </c>
      <c r="AE74" s="253">
        <v>9</v>
      </c>
      <c r="AF74" s="253"/>
      <c r="AG74" s="253"/>
      <c r="AH74" s="253"/>
      <c r="AI74" s="253"/>
      <c r="AJ74" s="253" t="s">
        <v>177</v>
      </c>
      <c r="AK74" s="253"/>
      <c r="AL74" s="253"/>
      <c r="AM74" s="253"/>
      <c r="AN74" s="253">
        <v>9</v>
      </c>
      <c r="AO74" s="253"/>
      <c r="AP74" s="253"/>
      <c r="AQ74" s="253"/>
      <c r="AR74" s="253"/>
      <c r="AS74" s="253"/>
      <c r="AT74" s="253"/>
      <c r="AU74" s="253"/>
      <c r="AV74" s="253"/>
      <c r="AW74" s="253"/>
      <c r="AX74" s="253"/>
      <c r="AY74" s="253"/>
      <c r="AZ74" s="253"/>
      <c r="BA74" s="253"/>
      <c r="BB74" s="253"/>
      <c r="BC74" s="253"/>
      <c r="BD74" s="253"/>
      <c r="BE74" s="253"/>
      <c r="BF74" s="253"/>
      <c r="BG74" s="253"/>
      <c r="BH74" s="253"/>
      <c r="BI74" s="253"/>
      <c r="BJ74" s="253">
        <v>9</v>
      </c>
      <c r="BK74" s="253"/>
      <c r="BL74" s="253">
        <v>9</v>
      </c>
      <c r="BM74" s="253"/>
      <c r="BN74" s="253"/>
      <c r="BO74" s="253"/>
      <c r="BP74" s="253"/>
      <c r="BQ74" s="253"/>
      <c r="BR74" s="253"/>
      <c r="BS74" s="253"/>
      <c r="BT74" s="253" t="s">
        <v>177</v>
      </c>
      <c r="BU74" s="253"/>
      <c r="BV74" s="253"/>
      <c r="BW74" s="253"/>
      <c r="BX74" s="253"/>
      <c r="BY74" s="253"/>
      <c r="BZ74" s="253"/>
      <c r="CA74" s="253"/>
      <c r="CB74" s="253"/>
      <c r="CC74" s="253"/>
      <c r="CD74" s="253" t="s">
        <v>177</v>
      </c>
      <c r="CE74" s="253"/>
      <c r="CF74" s="253"/>
      <c r="CG74" s="230"/>
      <c r="CH74" s="231"/>
      <c r="CI74" s="231"/>
      <c r="CJ74" s="227"/>
      <c r="CK74" s="227"/>
    </row>
    <row r="75" spans="1:89" ht="12.75" x14ac:dyDescent="0.2">
      <c r="A75" s="277">
        <v>184752</v>
      </c>
      <c r="B75" s="200" t="str">
        <f t="shared" si="10"/>
        <v>2</v>
      </c>
      <c r="C75" s="116" t="s">
        <v>1494</v>
      </c>
      <c r="D75" s="253">
        <v>2</v>
      </c>
      <c r="E75" s="67"/>
      <c r="F75" s="93" t="s">
        <v>1648</v>
      </c>
      <c r="G75" s="94">
        <f t="shared" si="6"/>
        <v>5</v>
      </c>
      <c r="H75" s="201">
        <f t="shared" si="7"/>
        <v>0</v>
      </c>
      <c r="I75" s="202">
        <f t="shared" si="8"/>
        <v>0</v>
      </c>
      <c r="J75" s="203">
        <f t="shared" si="9"/>
        <v>14</v>
      </c>
      <c r="K75" s="203">
        <f t="shared" si="11"/>
        <v>14</v>
      </c>
      <c r="L75" s="66"/>
      <c r="M75" s="253">
        <v>8</v>
      </c>
      <c r="N75" s="253">
        <v>9</v>
      </c>
      <c r="O75" s="253">
        <v>9</v>
      </c>
      <c r="P75" s="253">
        <v>10</v>
      </c>
      <c r="Q75" s="253">
        <v>8</v>
      </c>
      <c r="R75" s="253">
        <v>9</v>
      </c>
      <c r="S75" s="253">
        <v>9</v>
      </c>
      <c r="T75" s="253">
        <v>8</v>
      </c>
      <c r="U75" s="253">
        <v>8</v>
      </c>
      <c r="V75" s="253">
        <v>10</v>
      </c>
      <c r="W75" s="253">
        <v>9</v>
      </c>
      <c r="X75" s="253">
        <v>9</v>
      </c>
      <c r="Y75" s="253">
        <v>10</v>
      </c>
      <c r="Z75" s="253">
        <v>8</v>
      </c>
      <c r="AA75" s="253" t="s">
        <v>177</v>
      </c>
      <c r="AB75" s="253" t="s">
        <v>177</v>
      </c>
      <c r="AC75" s="253" t="s">
        <v>177</v>
      </c>
      <c r="AD75" s="253" t="s">
        <v>177</v>
      </c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P75" s="253"/>
      <c r="AQ75" s="253"/>
      <c r="AR75" s="253"/>
      <c r="AS75" s="253"/>
      <c r="AT75" s="253"/>
      <c r="AU75" s="253"/>
      <c r="AV75" s="253"/>
      <c r="AW75" s="253"/>
      <c r="AX75" s="253"/>
      <c r="AY75" s="253"/>
      <c r="AZ75" s="253"/>
      <c r="BA75" s="253"/>
      <c r="BB75" s="253"/>
      <c r="BC75" s="253"/>
      <c r="BD75" s="253"/>
      <c r="BE75" s="253"/>
      <c r="BF75" s="253"/>
      <c r="BG75" s="253"/>
      <c r="BH75" s="253"/>
      <c r="BI75" s="253"/>
      <c r="BJ75" s="253"/>
      <c r="BK75" s="253"/>
      <c r="BL75" s="253"/>
      <c r="BM75" s="253"/>
      <c r="BN75" s="253"/>
      <c r="BO75" s="253"/>
      <c r="BP75" s="253"/>
      <c r="BQ75" s="253"/>
      <c r="BR75" s="253"/>
      <c r="BS75" s="253"/>
      <c r="BT75" s="253"/>
      <c r="BU75" s="253"/>
      <c r="BV75" s="253"/>
      <c r="BW75" s="253"/>
      <c r="BX75" s="253"/>
      <c r="BY75" s="253"/>
      <c r="BZ75" s="253"/>
      <c r="CA75" s="253"/>
      <c r="CB75" s="253"/>
      <c r="CC75" s="253"/>
      <c r="CD75" s="253" t="s">
        <v>177</v>
      </c>
      <c r="CE75" s="253"/>
      <c r="CF75" s="253"/>
      <c r="CG75" s="230"/>
      <c r="CH75" s="231"/>
      <c r="CI75" s="231"/>
      <c r="CJ75" s="227"/>
      <c r="CK75" s="227"/>
    </row>
    <row r="76" spans="1:89" ht="12.75" x14ac:dyDescent="0.2">
      <c r="A76" s="277">
        <v>184859</v>
      </c>
      <c r="B76" s="200" t="str">
        <f t="shared" si="10"/>
        <v>9</v>
      </c>
      <c r="C76" s="116" t="s">
        <v>1495</v>
      </c>
      <c r="D76" s="253">
        <v>2</v>
      </c>
      <c r="E76" s="67"/>
      <c r="F76" s="93" t="s">
        <v>1649</v>
      </c>
      <c r="G76" s="94">
        <f t="shared" si="6"/>
        <v>5</v>
      </c>
      <c r="H76" s="201">
        <f t="shared" si="7"/>
        <v>0</v>
      </c>
      <c r="I76" s="202">
        <f t="shared" si="8"/>
        <v>0</v>
      </c>
      <c r="J76" s="203">
        <f t="shared" si="9"/>
        <v>16</v>
      </c>
      <c r="K76" s="203">
        <f t="shared" si="11"/>
        <v>16</v>
      </c>
      <c r="L76" s="66"/>
      <c r="M76" s="253">
        <v>10</v>
      </c>
      <c r="N76" s="253">
        <v>9</v>
      </c>
      <c r="O76" s="253">
        <v>9</v>
      </c>
      <c r="P76" s="253">
        <v>10</v>
      </c>
      <c r="Q76" s="253">
        <v>9</v>
      </c>
      <c r="R76" s="253">
        <v>10</v>
      </c>
      <c r="S76" s="253">
        <v>9</v>
      </c>
      <c r="T76" s="253">
        <v>9</v>
      </c>
      <c r="U76" s="253">
        <v>9</v>
      </c>
      <c r="V76" s="253">
        <v>9</v>
      </c>
      <c r="W76" s="253">
        <v>9</v>
      </c>
      <c r="X76" s="253">
        <v>9</v>
      </c>
      <c r="Y76" s="253">
        <v>10</v>
      </c>
      <c r="Z76" s="253">
        <v>9</v>
      </c>
      <c r="AA76" s="253">
        <v>7</v>
      </c>
      <c r="AB76" s="253">
        <v>10</v>
      </c>
      <c r="AC76" s="253" t="s">
        <v>177</v>
      </c>
      <c r="AD76" s="253" t="s">
        <v>177</v>
      </c>
      <c r="AE76" s="253" t="s">
        <v>177</v>
      </c>
      <c r="AF76" s="253"/>
      <c r="AG76" s="253"/>
      <c r="AH76" s="253"/>
      <c r="AI76" s="253"/>
      <c r="AJ76" s="253"/>
      <c r="AK76" s="253"/>
      <c r="AL76" s="253"/>
      <c r="AM76" s="253"/>
      <c r="AN76" s="253"/>
      <c r="AO76" s="253"/>
      <c r="AP76" s="253"/>
      <c r="AQ76" s="253"/>
      <c r="AR76" s="253"/>
      <c r="AS76" s="253"/>
      <c r="AT76" s="253"/>
      <c r="AU76" s="253"/>
      <c r="AV76" s="253"/>
      <c r="AW76" s="253"/>
      <c r="AX76" s="253"/>
      <c r="AY76" s="253"/>
      <c r="AZ76" s="253"/>
      <c r="BA76" s="253"/>
      <c r="BB76" s="253"/>
      <c r="BC76" s="253"/>
      <c r="BD76" s="253"/>
      <c r="BE76" s="253"/>
      <c r="BF76" s="253"/>
      <c r="BG76" s="253"/>
      <c r="BH76" s="253"/>
      <c r="BI76" s="253"/>
      <c r="BJ76" s="253"/>
      <c r="BK76" s="253"/>
      <c r="BL76" s="253" t="s">
        <v>177</v>
      </c>
      <c r="BM76" s="253"/>
      <c r="BN76" s="253"/>
      <c r="BO76" s="253"/>
      <c r="BP76" s="253"/>
      <c r="BQ76" s="253"/>
      <c r="BR76" s="253"/>
      <c r="BS76" s="253"/>
      <c r="BT76" s="253"/>
      <c r="BU76" s="253"/>
      <c r="BV76" s="253"/>
      <c r="BW76" s="253"/>
      <c r="BX76" s="253"/>
      <c r="BY76" s="253"/>
      <c r="BZ76" s="253"/>
      <c r="CA76" s="253"/>
      <c r="CB76" s="253"/>
      <c r="CC76" s="253"/>
      <c r="CD76" s="253" t="s">
        <v>177</v>
      </c>
      <c r="CE76" s="253"/>
      <c r="CF76" s="253"/>
      <c r="CG76" s="230"/>
      <c r="CH76" s="231"/>
      <c r="CI76" s="231"/>
      <c r="CJ76" s="227"/>
      <c r="CK76" s="227"/>
    </row>
    <row r="77" spans="1:89" ht="12.75" x14ac:dyDescent="0.2">
      <c r="A77" s="277">
        <v>184900</v>
      </c>
      <c r="B77" s="200" t="str">
        <f t="shared" si="10"/>
        <v>0</v>
      </c>
      <c r="C77" s="116" t="s">
        <v>1496</v>
      </c>
      <c r="D77" s="253">
        <v>2</v>
      </c>
      <c r="E77" s="67"/>
      <c r="F77" s="93" t="s">
        <v>1648</v>
      </c>
      <c r="G77" s="94">
        <f t="shared" si="6"/>
        <v>3</v>
      </c>
      <c r="H77" s="201">
        <f t="shared" si="7"/>
        <v>3</v>
      </c>
      <c r="I77" s="202">
        <f t="shared" si="8"/>
        <v>0</v>
      </c>
      <c r="J77" s="203">
        <f t="shared" si="9"/>
        <v>7</v>
      </c>
      <c r="K77" s="203">
        <f t="shared" si="11"/>
        <v>10</v>
      </c>
      <c r="L77" s="66"/>
      <c r="M77" s="253" t="s">
        <v>177</v>
      </c>
      <c r="N77" s="253">
        <v>7</v>
      </c>
      <c r="O77" s="253" t="s">
        <v>177</v>
      </c>
      <c r="P77" s="253">
        <v>7</v>
      </c>
      <c r="Q77" s="253">
        <v>6</v>
      </c>
      <c r="R77" s="253">
        <v>8</v>
      </c>
      <c r="S77" s="253" t="s">
        <v>177</v>
      </c>
      <c r="T77" s="253">
        <v>5</v>
      </c>
      <c r="U77" s="253"/>
      <c r="V77" s="253">
        <v>10</v>
      </c>
      <c r="W77" s="253">
        <v>5</v>
      </c>
      <c r="X77" s="253"/>
      <c r="Y77" s="253">
        <v>5</v>
      </c>
      <c r="Z77" s="253">
        <v>7</v>
      </c>
      <c r="AA77" s="253"/>
      <c r="AB77" s="253"/>
      <c r="AC77" s="253"/>
      <c r="AD77" s="253"/>
      <c r="AE77" s="253">
        <v>8</v>
      </c>
      <c r="AF77" s="253"/>
      <c r="AG77" s="253"/>
      <c r="AH77" s="253"/>
      <c r="AI77" s="253"/>
      <c r="AJ77" s="253"/>
      <c r="AK77" s="253"/>
      <c r="AL77" s="253"/>
      <c r="AM77" s="253"/>
      <c r="AN77" s="253"/>
      <c r="AO77" s="253"/>
      <c r="AP77" s="253"/>
      <c r="AQ77" s="253"/>
      <c r="AR77" s="253"/>
      <c r="AS77" s="253"/>
      <c r="AT77" s="253"/>
      <c r="AU77" s="253"/>
      <c r="AV77" s="253"/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3"/>
      <c r="CC77" s="253"/>
      <c r="CD77" s="253"/>
      <c r="CE77" s="253"/>
      <c r="CF77" s="253"/>
      <c r="CG77" s="230"/>
      <c r="CH77" s="231"/>
      <c r="CI77" s="231"/>
      <c r="CJ77" s="227"/>
      <c r="CK77" s="227"/>
    </row>
    <row r="78" spans="1:89" ht="12.75" x14ac:dyDescent="0.2">
      <c r="A78" s="277">
        <v>184979</v>
      </c>
      <c r="B78" s="200" t="str">
        <f t="shared" si="10"/>
        <v>9</v>
      </c>
      <c r="C78" s="116" t="s">
        <v>1497</v>
      </c>
      <c r="D78" s="253">
        <v>2</v>
      </c>
      <c r="E78" s="67"/>
      <c r="F78" s="93" t="s">
        <v>1630</v>
      </c>
      <c r="G78" s="94">
        <f t="shared" si="6"/>
        <v>4</v>
      </c>
      <c r="H78" s="201">
        <f t="shared" si="7"/>
        <v>1</v>
      </c>
      <c r="I78" s="202">
        <f t="shared" si="8"/>
        <v>0</v>
      </c>
      <c r="J78" s="203">
        <f t="shared" si="9"/>
        <v>4</v>
      </c>
      <c r="K78" s="203">
        <f t="shared" si="11"/>
        <v>5</v>
      </c>
      <c r="L78" s="66"/>
      <c r="M78" s="253">
        <v>9</v>
      </c>
      <c r="N78" s="253"/>
      <c r="O78" s="253" t="s">
        <v>177</v>
      </c>
      <c r="P78" s="253" t="s">
        <v>177</v>
      </c>
      <c r="Q78" s="253">
        <v>9</v>
      </c>
      <c r="R78" s="253"/>
      <c r="S78" s="253">
        <v>7</v>
      </c>
      <c r="T78" s="253"/>
      <c r="U78" s="253"/>
      <c r="V78" s="253"/>
      <c r="W78" s="253">
        <v>5</v>
      </c>
      <c r="X78" s="253"/>
      <c r="Y78" s="253"/>
      <c r="Z78" s="253">
        <v>10</v>
      </c>
      <c r="AA78" s="253"/>
      <c r="AB78" s="253"/>
      <c r="AC78" s="253" t="s">
        <v>177</v>
      </c>
      <c r="AD78" s="253"/>
      <c r="AE78" s="253"/>
      <c r="AF78" s="253"/>
      <c r="AG78" s="253"/>
      <c r="AH78" s="253"/>
      <c r="AI78" s="253"/>
      <c r="AJ78" s="253"/>
      <c r="AK78" s="253"/>
      <c r="AL78" s="253"/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3"/>
      <c r="BA78" s="253" t="s">
        <v>177</v>
      </c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3"/>
      <c r="CC78" s="253"/>
      <c r="CD78" s="253"/>
      <c r="CE78" s="253"/>
      <c r="CF78" s="253"/>
      <c r="CG78" s="230"/>
      <c r="CH78" s="231"/>
      <c r="CI78" s="231"/>
      <c r="CJ78" s="227"/>
      <c r="CK78" s="227"/>
    </row>
    <row r="79" spans="1:89" ht="12.75" x14ac:dyDescent="0.2">
      <c r="A79" s="277">
        <v>185000</v>
      </c>
      <c r="B79" s="200" t="str">
        <f t="shared" si="10"/>
        <v>0</v>
      </c>
      <c r="C79" s="116" t="s">
        <v>1498</v>
      </c>
      <c r="D79" s="253">
        <v>2</v>
      </c>
      <c r="E79" s="67"/>
      <c r="F79" s="93" t="s">
        <v>1650</v>
      </c>
      <c r="G79" s="94">
        <f t="shared" si="6"/>
        <v>6</v>
      </c>
      <c r="H79" s="201">
        <f t="shared" si="7"/>
        <v>0</v>
      </c>
      <c r="I79" s="202">
        <f t="shared" si="8"/>
        <v>0</v>
      </c>
      <c r="J79" s="203">
        <f t="shared" si="9"/>
        <v>13</v>
      </c>
      <c r="K79" s="203">
        <f t="shared" si="11"/>
        <v>13</v>
      </c>
      <c r="L79" s="66"/>
      <c r="M79" s="253">
        <v>9</v>
      </c>
      <c r="N79" s="253">
        <v>10</v>
      </c>
      <c r="O79" s="253">
        <v>10</v>
      </c>
      <c r="P79" s="253">
        <v>10</v>
      </c>
      <c r="Q79" s="253">
        <v>9</v>
      </c>
      <c r="R79" s="253">
        <v>9</v>
      </c>
      <c r="S79" s="253">
        <v>9</v>
      </c>
      <c r="T79" s="253">
        <v>10</v>
      </c>
      <c r="U79" s="253"/>
      <c r="V79" s="253">
        <v>10</v>
      </c>
      <c r="W79" s="253">
        <v>10</v>
      </c>
      <c r="X79" s="253">
        <v>9</v>
      </c>
      <c r="Y79" s="253">
        <v>10</v>
      </c>
      <c r="Z79" s="253">
        <v>8</v>
      </c>
      <c r="AA79" s="253" t="s">
        <v>177</v>
      </c>
      <c r="AB79" s="253" t="s">
        <v>177</v>
      </c>
      <c r="AC79" s="253"/>
      <c r="AD79" s="253" t="s">
        <v>177</v>
      </c>
      <c r="AE79" s="253" t="s">
        <v>177</v>
      </c>
      <c r="AF79" s="253"/>
      <c r="AG79" s="253"/>
      <c r="AH79" s="253"/>
      <c r="AI79" s="253"/>
      <c r="AJ79" s="253"/>
      <c r="AK79" s="253"/>
      <c r="AL79" s="253"/>
      <c r="AM79" s="253"/>
      <c r="AN79" s="253"/>
      <c r="AO79" s="253"/>
      <c r="AP79" s="253"/>
      <c r="AQ79" s="253"/>
      <c r="AR79" s="253"/>
      <c r="AS79" s="253"/>
      <c r="AT79" s="253"/>
      <c r="AU79" s="253"/>
      <c r="AV79" s="253"/>
      <c r="AW79" s="253"/>
      <c r="AX79" s="253"/>
      <c r="AY79" s="253"/>
      <c r="AZ79" s="253"/>
      <c r="BA79" s="253"/>
      <c r="BB79" s="253"/>
      <c r="BC79" s="253"/>
      <c r="BD79" s="253"/>
      <c r="BE79" s="253"/>
      <c r="BF79" s="253"/>
      <c r="BG79" s="253"/>
      <c r="BH79" s="253"/>
      <c r="BI79" s="253"/>
      <c r="BJ79" s="253"/>
      <c r="BK79" s="253"/>
      <c r="BL79" s="253" t="s">
        <v>177</v>
      </c>
      <c r="BM79" s="253"/>
      <c r="BN79" s="253"/>
      <c r="BO79" s="253"/>
      <c r="BP79" s="253"/>
      <c r="BQ79" s="253"/>
      <c r="BR79" s="253"/>
      <c r="BS79" s="253"/>
      <c r="BT79" s="253"/>
      <c r="BU79" s="253"/>
      <c r="BV79" s="253"/>
      <c r="BW79" s="253"/>
      <c r="BX79" s="253"/>
      <c r="BY79" s="253"/>
      <c r="BZ79" s="253"/>
      <c r="CA79" s="253"/>
      <c r="CB79" s="253"/>
      <c r="CC79" s="253"/>
      <c r="CD79" s="253" t="s">
        <v>177</v>
      </c>
      <c r="CE79" s="253"/>
      <c r="CF79" s="253"/>
      <c r="CG79" s="230"/>
      <c r="CH79" s="231"/>
      <c r="CI79" s="231"/>
      <c r="CJ79" s="227"/>
      <c r="CK79" s="227"/>
    </row>
    <row r="80" spans="1:89" ht="12.75" x14ac:dyDescent="0.2">
      <c r="A80" s="277">
        <v>185144</v>
      </c>
      <c r="B80" s="200" t="str">
        <f t="shared" si="10"/>
        <v>4</v>
      </c>
      <c r="C80" s="116" t="s">
        <v>1499</v>
      </c>
      <c r="D80" s="253">
        <v>2</v>
      </c>
      <c r="E80" s="67"/>
      <c r="F80" s="93" t="s">
        <v>1651</v>
      </c>
      <c r="G80" s="94">
        <f t="shared" si="6"/>
        <v>6</v>
      </c>
      <c r="H80" s="201">
        <f t="shared" si="7"/>
        <v>1</v>
      </c>
      <c r="I80" s="202">
        <f t="shared" si="8"/>
        <v>0</v>
      </c>
      <c r="J80" s="203">
        <f t="shared" si="9"/>
        <v>10</v>
      </c>
      <c r="K80" s="203">
        <f t="shared" si="11"/>
        <v>11</v>
      </c>
      <c r="L80" s="66"/>
      <c r="M80" s="253">
        <v>9</v>
      </c>
      <c r="N80" s="253">
        <v>8</v>
      </c>
      <c r="O80" s="253">
        <v>6</v>
      </c>
      <c r="P80" s="253">
        <v>9</v>
      </c>
      <c r="Q80" s="253">
        <v>8</v>
      </c>
      <c r="R80" s="253">
        <v>7</v>
      </c>
      <c r="S80" s="253" t="s">
        <v>177</v>
      </c>
      <c r="T80" s="253"/>
      <c r="U80" s="253"/>
      <c r="V80" s="253">
        <v>8</v>
      </c>
      <c r="W80" s="253">
        <v>5</v>
      </c>
      <c r="X80" s="253">
        <v>8</v>
      </c>
      <c r="Y80" s="253">
        <v>8</v>
      </c>
      <c r="Z80" s="253">
        <v>9</v>
      </c>
      <c r="AA80" s="253" t="s">
        <v>177</v>
      </c>
      <c r="AB80" s="253" t="s">
        <v>177</v>
      </c>
      <c r="AC80" s="253" t="s">
        <v>177</v>
      </c>
      <c r="AD80" s="253" t="s">
        <v>177</v>
      </c>
      <c r="AE80" s="253"/>
      <c r="AF80" s="253"/>
      <c r="AG80" s="253" t="s">
        <v>177</v>
      </c>
      <c r="AH80" s="253"/>
      <c r="AI80" s="253"/>
      <c r="AJ80" s="253"/>
      <c r="AK80" s="253"/>
      <c r="AL80" s="253"/>
      <c r="AM80" s="253"/>
      <c r="AN80" s="253"/>
      <c r="AO80" s="253"/>
      <c r="AP80" s="253"/>
      <c r="AQ80" s="253"/>
      <c r="AR80" s="253"/>
      <c r="AS80" s="253"/>
      <c r="AT80" s="253"/>
      <c r="AU80" s="253"/>
      <c r="AV80" s="253"/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  <c r="BW80" s="253"/>
      <c r="BX80" s="253"/>
      <c r="BY80" s="253"/>
      <c r="BZ80" s="253"/>
      <c r="CA80" s="253"/>
      <c r="CB80" s="253"/>
      <c r="CC80" s="253"/>
      <c r="CD80" s="253"/>
      <c r="CE80" s="253"/>
      <c r="CF80" s="253"/>
      <c r="CG80" s="230"/>
      <c r="CH80" s="231"/>
      <c r="CI80" s="231"/>
      <c r="CJ80" s="227"/>
      <c r="CK80" s="227"/>
    </row>
    <row r="81" spans="1:89" ht="12.75" x14ac:dyDescent="0.2">
      <c r="A81" s="277">
        <v>185196</v>
      </c>
      <c r="B81" s="200" t="str">
        <f t="shared" si="10"/>
        <v>6</v>
      </c>
      <c r="C81" s="116" t="s">
        <v>1500</v>
      </c>
      <c r="D81" s="253">
        <v>3</v>
      </c>
      <c r="E81" s="67"/>
      <c r="F81" s="93" t="s">
        <v>1652</v>
      </c>
      <c r="G81" s="94">
        <f t="shared" si="6"/>
        <v>5</v>
      </c>
      <c r="H81" s="201">
        <f t="shared" si="7"/>
        <v>0</v>
      </c>
      <c r="I81" s="202">
        <f t="shared" si="8"/>
        <v>0</v>
      </c>
      <c r="J81" s="203">
        <f t="shared" si="9"/>
        <v>10</v>
      </c>
      <c r="K81" s="203">
        <f t="shared" si="11"/>
        <v>10</v>
      </c>
      <c r="L81" s="66"/>
      <c r="M81" s="253">
        <v>10</v>
      </c>
      <c r="N81" s="253" t="s">
        <v>177</v>
      </c>
      <c r="O81" s="253" t="s">
        <v>177</v>
      </c>
      <c r="P81" s="253" t="s">
        <v>177</v>
      </c>
      <c r="Q81" s="253">
        <v>8</v>
      </c>
      <c r="R81" s="253" t="s">
        <v>177</v>
      </c>
      <c r="S81" s="253">
        <v>6</v>
      </c>
      <c r="T81" s="253"/>
      <c r="U81" s="253">
        <v>8</v>
      </c>
      <c r="V81" s="253"/>
      <c r="W81" s="253">
        <v>8</v>
      </c>
      <c r="X81" s="253"/>
      <c r="Y81" s="253"/>
      <c r="Z81" s="253" t="s">
        <v>177</v>
      </c>
      <c r="AA81" s="253"/>
      <c r="AB81" s="253"/>
      <c r="AC81" s="253">
        <v>9</v>
      </c>
      <c r="AD81" s="253"/>
      <c r="AE81" s="253"/>
      <c r="AF81" s="253"/>
      <c r="AG81" s="253">
        <v>6</v>
      </c>
      <c r="AH81" s="253"/>
      <c r="AI81" s="253"/>
      <c r="AJ81" s="253"/>
      <c r="AK81" s="253"/>
      <c r="AL81" s="253"/>
      <c r="AM81" s="253"/>
      <c r="AN81" s="253">
        <v>6</v>
      </c>
      <c r="AO81" s="253"/>
      <c r="AP81" s="253"/>
      <c r="AQ81" s="253"/>
      <c r="AR81" s="253"/>
      <c r="AS81" s="253"/>
      <c r="AT81" s="253"/>
      <c r="AU81" s="253">
        <v>6</v>
      </c>
      <c r="AV81" s="253">
        <v>10</v>
      </c>
      <c r="AW81" s="253"/>
      <c r="AX81" s="253"/>
      <c r="AY81" s="253"/>
      <c r="AZ81" s="253"/>
      <c r="BA81" s="253"/>
      <c r="BB81" s="253"/>
      <c r="BC81" s="253"/>
      <c r="BD81" s="253"/>
      <c r="BE81" s="253"/>
      <c r="BF81" s="253"/>
      <c r="BG81" s="253"/>
      <c r="BH81" s="253"/>
      <c r="BI81" s="253"/>
      <c r="BJ81" s="253"/>
      <c r="BK81" s="253"/>
      <c r="BL81" s="253"/>
      <c r="BM81" s="253"/>
      <c r="BN81" s="253"/>
      <c r="BO81" s="253"/>
      <c r="BP81" s="253"/>
      <c r="BQ81" s="253"/>
      <c r="BR81" s="253"/>
      <c r="BS81" s="253"/>
      <c r="BT81" s="253"/>
      <c r="BU81" s="253"/>
      <c r="BV81" s="253"/>
      <c r="BW81" s="253"/>
      <c r="BX81" s="253"/>
      <c r="BY81" s="253"/>
      <c r="BZ81" s="253"/>
      <c r="CA81" s="253"/>
      <c r="CB81" s="253"/>
      <c r="CC81" s="253"/>
      <c r="CD81" s="253"/>
      <c r="CE81" s="253"/>
      <c r="CF81" s="253"/>
      <c r="CG81" s="230"/>
      <c r="CH81" s="231"/>
      <c r="CI81" s="231"/>
      <c r="CJ81" s="227"/>
      <c r="CK81" s="227"/>
    </row>
    <row r="82" spans="1:89" ht="12.75" x14ac:dyDescent="0.2">
      <c r="A82" s="277">
        <v>185298</v>
      </c>
      <c r="B82" s="200" t="str">
        <f t="shared" si="10"/>
        <v>8</v>
      </c>
      <c r="C82" s="116" t="s">
        <v>1501</v>
      </c>
      <c r="D82" s="253">
        <v>3</v>
      </c>
      <c r="E82" s="67"/>
      <c r="F82" s="93" t="s">
        <v>1645</v>
      </c>
      <c r="G82" s="94">
        <f t="shared" si="6"/>
        <v>6</v>
      </c>
      <c r="H82" s="201">
        <f t="shared" si="7"/>
        <v>0</v>
      </c>
      <c r="I82" s="202">
        <f t="shared" si="8"/>
        <v>0</v>
      </c>
      <c r="J82" s="203">
        <f t="shared" si="9"/>
        <v>13</v>
      </c>
      <c r="K82" s="203">
        <f t="shared" si="11"/>
        <v>13</v>
      </c>
      <c r="L82" s="66"/>
      <c r="M82" s="253">
        <v>8</v>
      </c>
      <c r="N82" s="253"/>
      <c r="O82" s="253"/>
      <c r="P82" s="253">
        <v>10</v>
      </c>
      <c r="Q82" s="253">
        <v>8</v>
      </c>
      <c r="R82" s="253">
        <v>9</v>
      </c>
      <c r="S82" s="253">
        <v>7</v>
      </c>
      <c r="T82" s="253">
        <v>8</v>
      </c>
      <c r="U82" s="253"/>
      <c r="V82" s="253">
        <v>9</v>
      </c>
      <c r="W82" s="253">
        <v>9</v>
      </c>
      <c r="X82" s="253">
        <v>8</v>
      </c>
      <c r="Y82" s="253">
        <v>9</v>
      </c>
      <c r="Z82" s="253">
        <v>8</v>
      </c>
      <c r="AA82" s="253" t="s">
        <v>177</v>
      </c>
      <c r="AB82" s="253" t="s">
        <v>177</v>
      </c>
      <c r="AC82" s="253" t="s">
        <v>177</v>
      </c>
      <c r="AD82" s="253" t="s">
        <v>177</v>
      </c>
      <c r="AE82" s="253">
        <v>9</v>
      </c>
      <c r="AF82" s="253"/>
      <c r="AG82" s="253"/>
      <c r="AH82" s="253"/>
      <c r="AI82" s="253"/>
      <c r="AJ82" s="253" t="s">
        <v>177</v>
      </c>
      <c r="AK82" s="253"/>
      <c r="AL82" s="253"/>
      <c r="AM82" s="253"/>
      <c r="AN82" s="253"/>
      <c r="AO82" s="253"/>
      <c r="AP82" s="253"/>
      <c r="AQ82" s="253"/>
      <c r="AR82" s="253"/>
      <c r="AS82" s="253"/>
      <c r="AT82" s="253"/>
      <c r="AU82" s="253"/>
      <c r="AV82" s="253"/>
      <c r="AW82" s="253"/>
      <c r="AX82" s="253"/>
      <c r="AY82" s="253"/>
      <c r="AZ82" s="253"/>
      <c r="BA82" s="253"/>
      <c r="BB82" s="253"/>
      <c r="BC82" s="253"/>
      <c r="BD82" s="253"/>
      <c r="BE82" s="253"/>
      <c r="BF82" s="253"/>
      <c r="BG82" s="253"/>
      <c r="BH82" s="253"/>
      <c r="BI82" s="253"/>
      <c r="BJ82" s="253"/>
      <c r="BK82" s="253"/>
      <c r="BL82" s="253">
        <v>9</v>
      </c>
      <c r="BM82" s="253"/>
      <c r="BN82" s="253"/>
      <c r="BO82" s="253"/>
      <c r="BP82" s="253"/>
      <c r="BQ82" s="253"/>
      <c r="BR82" s="253"/>
      <c r="BS82" s="253"/>
      <c r="BT82" s="253"/>
      <c r="BU82" s="253"/>
      <c r="BV82" s="253"/>
      <c r="BW82" s="253"/>
      <c r="BX82" s="253"/>
      <c r="BY82" s="253"/>
      <c r="BZ82" s="253"/>
      <c r="CA82" s="253"/>
      <c r="CB82" s="253"/>
      <c r="CC82" s="253"/>
      <c r="CD82" s="253" t="s">
        <v>177</v>
      </c>
      <c r="CE82" s="253"/>
      <c r="CF82" s="253"/>
      <c r="CG82" s="230"/>
      <c r="CH82" s="231"/>
      <c r="CI82" s="231"/>
      <c r="CJ82" s="227"/>
      <c r="CK82" s="227"/>
    </row>
    <row r="83" spans="1:89" ht="12.75" x14ac:dyDescent="0.2">
      <c r="A83" s="277">
        <v>181705</v>
      </c>
      <c r="B83" s="200" t="str">
        <f t="shared" si="10"/>
        <v>5</v>
      </c>
      <c r="C83" s="116" t="s">
        <v>1502</v>
      </c>
      <c r="D83" s="253">
        <v>3</v>
      </c>
      <c r="E83" s="67"/>
      <c r="F83" s="93" t="s">
        <v>1653</v>
      </c>
      <c r="G83" s="94">
        <f t="shared" si="6"/>
        <v>6</v>
      </c>
      <c r="H83" s="201">
        <f t="shared" si="7"/>
        <v>0</v>
      </c>
      <c r="I83" s="202">
        <f t="shared" si="8"/>
        <v>0</v>
      </c>
      <c r="J83" s="203">
        <f t="shared" si="9"/>
        <v>14</v>
      </c>
      <c r="K83" s="203">
        <f t="shared" si="11"/>
        <v>14</v>
      </c>
      <c r="L83" s="66"/>
      <c r="M83" s="253">
        <v>9</v>
      </c>
      <c r="N83" s="253">
        <v>9</v>
      </c>
      <c r="O83" s="253" t="s">
        <v>177</v>
      </c>
      <c r="P83" s="253">
        <v>9</v>
      </c>
      <c r="Q83" s="253">
        <v>7</v>
      </c>
      <c r="R83" s="253">
        <v>9</v>
      </c>
      <c r="S83" s="253">
        <v>9</v>
      </c>
      <c r="T83" s="253">
        <v>9</v>
      </c>
      <c r="U83" s="253"/>
      <c r="V83" s="253">
        <v>10</v>
      </c>
      <c r="W83" s="253">
        <v>10</v>
      </c>
      <c r="X83" s="253">
        <v>8</v>
      </c>
      <c r="Y83" s="253">
        <v>7</v>
      </c>
      <c r="Z83" s="253">
        <v>9</v>
      </c>
      <c r="AA83" s="253" t="s">
        <v>177</v>
      </c>
      <c r="AB83" s="253" t="s">
        <v>177</v>
      </c>
      <c r="AC83" s="253">
        <v>9</v>
      </c>
      <c r="AD83" s="253" t="s">
        <v>177</v>
      </c>
      <c r="AE83" s="253" t="s">
        <v>177</v>
      </c>
      <c r="AF83" s="253"/>
      <c r="AG83" s="253"/>
      <c r="AH83" s="253"/>
      <c r="AI83" s="253"/>
      <c r="AJ83" s="253"/>
      <c r="AK83" s="253"/>
      <c r="AL83" s="253"/>
      <c r="AM83" s="253"/>
      <c r="AN83" s="253"/>
      <c r="AO83" s="253"/>
      <c r="AP83" s="253"/>
      <c r="AQ83" s="253"/>
      <c r="AR83" s="253"/>
      <c r="AS83" s="253"/>
      <c r="AT83" s="253"/>
      <c r="AU83" s="253"/>
      <c r="AV83" s="253"/>
      <c r="AW83" s="253"/>
      <c r="AX83" s="253"/>
      <c r="AY83" s="253"/>
      <c r="AZ83" s="253"/>
      <c r="BA83" s="253"/>
      <c r="BB83" s="253"/>
      <c r="BC83" s="253"/>
      <c r="BD83" s="253"/>
      <c r="BE83" s="253"/>
      <c r="BF83" s="253"/>
      <c r="BG83" s="253"/>
      <c r="BH83" s="253"/>
      <c r="BI83" s="253"/>
      <c r="BJ83" s="253"/>
      <c r="BK83" s="253"/>
      <c r="BL83" s="253">
        <v>9</v>
      </c>
      <c r="BM83" s="253"/>
      <c r="BN83" s="253"/>
      <c r="BO83" s="253"/>
      <c r="BP83" s="253"/>
      <c r="BQ83" s="253"/>
      <c r="BR83" s="253"/>
      <c r="BS83" s="253"/>
      <c r="BT83" s="253"/>
      <c r="BU83" s="253"/>
      <c r="BV83" s="253"/>
      <c r="BW83" s="253"/>
      <c r="BX83" s="253"/>
      <c r="BY83" s="253"/>
      <c r="BZ83" s="253"/>
      <c r="CA83" s="253"/>
      <c r="CB83" s="253"/>
      <c r="CC83" s="253"/>
      <c r="CD83" s="253" t="s">
        <v>177</v>
      </c>
      <c r="CE83" s="253"/>
      <c r="CF83" s="253"/>
      <c r="CG83" s="230"/>
      <c r="CH83" s="231"/>
      <c r="CI83" s="231"/>
      <c r="CJ83" s="227"/>
      <c r="CK83" s="227"/>
    </row>
    <row r="84" spans="1:89" ht="12.75" x14ac:dyDescent="0.2">
      <c r="A84" s="277">
        <v>182565</v>
      </c>
      <c r="B84" s="200" t="str">
        <f t="shared" si="10"/>
        <v>5</v>
      </c>
      <c r="C84" s="116" t="s">
        <v>1503</v>
      </c>
      <c r="D84" s="253">
        <v>3</v>
      </c>
      <c r="E84" s="67"/>
      <c r="F84" s="93" t="s">
        <v>1654</v>
      </c>
      <c r="G84" s="94">
        <f t="shared" si="6"/>
        <v>6</v>
      </c>
      <c r="H84" s="201">
        <f t="shared" si="7"/>
        <v>0</v>
      </c>
      <c r="I84" s="202">
        <f t="shared" si="8"/>
        <v>0</v>
      </c>
      <c r="J84" s="203">
        <f t="shared" si="9"/>
        <v>19</v>
      </c>
      <c r="K84" s="203">
        <f t="shared" si="11"/>
        <v>19</v>
      </c>
      <c r="L84" s="66"/>
      <c r="M84" s="253">
        <v>9</v>
      </c>
      <c r="N84" s="253">
        <v>10</v>
      </c>
      <c r="O84" s="253">
        <v>9</v>
      </c>
      <c r="P84" s="253">
        <v>9</v>
      </c>
      <c r="Q84" s="253">
        <v>9</v>
      </c>
      <c r="R84" s="253">
        <v>10</v>
      </c>
      <c r="S84" s="253">
        <v>9</v>
      </c>
      <c r="T84" s="253">
        <v>9</v>
      </c>
      <c r="U84" s="253">
        <v>9</v>
      </c>
      <c r="V84" s="253">
        <v>10</v>
      </c>
      <c r="W84" s="253">
        <v>10</v>
      </c>
      <c r="X84" s="253">
        <v>8</v>
      </c>
      <c r="Y84" s="253">
        <v>9</v>
      </c>
      <c r="Z84" s="253">
        <v>10</v>
      </c>
      <c r="AA84" s="253" t="s">
        <v>177</v>
      </c>
      <c r="AB84" s="253">
        <v>9</v>
      </c>
      <c r="AC84" s="253">
        <v>10</v>
      </c>
      <c r="AD84" s="253" t="s">
        <v>177</v>
      </c>
      <c r="AE84" s="253" t="s">
        <v>177</v>
      </c>
      <c r="AF84" s="253" t="s">
        <v>177</v>
      </c>
      <c r="AG84" s="253">
        <v>10</v>
      </c>
      <c r="AH84" s="253"/>
      <c r="AI84" s="253"/>
      <c r="AJ84" s="253"/>
      <c r="AK84" s="253"/>
      <c r="AL84" s="253"/>
      <c r="AM84" s="253"/>
      <c r="AN84" s="253"/>
      <c r="AO84" s="253" t="s">
        <v>177</v>
      </c>
      <c r="AP84" s="253"/>
      <c r="AQ84" s="253"/>
      <c r="AR84" s="253"/>
      <c r="AS84" s="253"/>
      <c r="AT84" s="253"/>
      <c r="AU84" s="253"/>
      <c r="AV84" s="253"/>
      <c r="AW84" s="253"/>
      <c r="AX84" s="253"/>
      <c r="AY84" s="253"/>
      <c r="AZ84" s="253"/>
      <c r="BA84" s="253"/>
      <c r="BB84" s="253"/>
      <c r="BC84" s="253"/>
      <c r="BD84" s="253"/>
      <c r="BE84" s="253"/>
      <c r="BF84" s="253"/>
      <c r="BG84" s="253"/>
      <c r="BH84" s="253"/>
      <c r="BI84" s="253"/>
      <c r="BJ84" s="253"/>
      <c r="BK84" s="253"/>
      <c r="BL84" s="253">
        <v>10</v>
      </c>
      <c r="BM84" s="253"/>
      <c r="BN84" s="253"/>
      <c r="BO84" s="253"/>
      <c r="BP84" s="253"/>
      <c r="BQ84" s="253"/>
      <c r="BR84" s="253"/>
      <c r="BS84" s="253"/>
      <c r="BT84" s="253"/>
      <c r="BU84" s="253" t="s">
        <v>177</v>
      </c>
      <c r="BV84" s="253"/>
      <c r="BW84" s="253"/>
      <c r="BX84" s="253"/>
      <c r="BY84" s="253"/>
      <c r="BZ84" s="253"/>
      <c r="CA84" s="253"/>
      <c r="CB84" s="253"/>
      <c r="CC84" s="253"/>
      <c r="CD84" s="253">
        <v>9</v>
      </c>
      <c r="CE84" s="253"/>
      <c r="CF84" s="253"/>
      <c r="CG84" s="230"/>
      <c r="CH84" s="231"/>
      <c r="CI84" s="231"/>
      <c r="CJ84" s="227"/>
      <c r="CK84" s="227"/>
    </row>
    <row r="85" spans="1:89" ht="12.75" x14ac:dyDescent="0.2">
      <c r="A85" s="277">
        <v>183247</v>
      </c>
      <c r="B85" s="200" t="str">
        <f t="shared" si="10"/>
        <v>7</v>
      </c>
      <c r="C85" s="116" t="s">
        <v>1504</v>
      </c>
      <c r="D85" s="253">
        <v>3</v>
      </c>
      <c r="E85" s="67"/>
      <c r="F85" s="93" t="s">
        <v>1622</v>
      </c>
      <c r="G85" s="94">
        <f t="shared" si="6"/>
        <v>6</v>
      </c>
      <c r="H85" s="201">
        <f t="shared" si="7"/>
        <v>0</v>
      </c>
      <c r="I85" s="202">
        <f t="shared" si="8"/>
        <v>0</v>
      </c>
      <c r="J85" s="203">
        <f t="shared" si="9"/>
        <v>17</v>
      </c>
      <c r="K85" s="203">
        <f t="shared" si="11"/>
        <v>17</v>
      </c>
      <c r="L85" s="66"/>
      <c r="M85" s="253">
        <v>10</v>
      </c>
      <c r="N85" s="253">
        <v>9</v>
      </c>
      <c r="O85" s="253" t="s">
        <v>177</v>
      </c>
      <c r="P85" s="253">
        <v>9</v>
      </c>
      <c r="Q85" s="253">
        <v>9</v>
      </c>
      <c r="R85" s="253">
        <v>10</v>
      </c>
      <c r="S85" s="253">
        <v>10</v>
      </c>
      <c r="T85" s="253">
        <v>9</v>
      </c>
      <c r="U85" s="253">
        <v>10</v>
      </c>
      <c r="V85" s="253">
        <v>10</v>
      </c>
      <c r="W85" s="253">
        <v>10</v>
      </c>
      <c r="X85" s="253">
        <v>9</v>
      </c>
      <c r="Y85" s="253">
        <v>10</v>
      </c>
      <c r="Z85" s="253">
        <v>9</v>
      </c>
      <c r="AA85" s="253">
        <v>10</v>
      </c>
      <c r="AB85" s="253" t="s">
        <v>177</v>
      </c>
      <c r="AC85" s="253">
        <v>10</v>
      </c>
      <c r="AD85" s="253" t="s">
        <v>177</v>
      </c>
      <c r="AE85" s="253" t="s">
        <v>177</v>
      </c>
      <c r="AF85" s="253" t="s">
        <v>177</v>
      </c>
      <c r="AG85" s="253"/>
      <c r="AH85" s="253"/>
      <c r="AI85" s="253"/>
      <c r="AJ85" s="253"/>
      <c r="AK85" s="253"/>
      <c r="AL85" s="253"/>
      <c r="AM85" s="253"/>
      <c r="AN85" s="253"/>
      <c r="AO85" s="253"/>
      <c r="AP85" s="253"/>
      <c r="AQ85" s="253"/>
      <c r="AR85" s="253"/>
      <c r="AS85" s="253"/>
      <c r="AT85" s="253"/>
      <c r="AU85" s="253"/>
      <c r="AV85" s="253"/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>
        <v>10</v>
      </c>
      <c r="BM85" s="253"/>
      <c r="BN85" s="253"/>
      <c r="BO85" s="253"/>
      <c r="BP85" s="253"/>
      <c r="BQ85" s="253"/>
      <c r="BR85" s="253">
        <v>10</v>
      </c>
      <c r="BS85" s="253"/>
      <c r="BT85" s="253"/>
      <c r="BU85" s="253"/>
      <c r="BV85" s="253"/>
      <c r="BW85" s="253"/>
      <c r="BX85" s="253"/>
      <c r="BY85" s="253"/>
      <c r="BZ85" s="253"/>
      <c r="CA85" s="253"/>
      <c r="CB85" s="253"/>
      <c r="CC85" s="253"/>
      <c r="CD85" s="253" t="s">
        <v>177</v>
      </c>
      <c r="CE85" s="253"/>
      <c r="CF85" s="253"/>
      <c r="CG85" s="230"/>
      <c r="CH85" s="231"/>
      <c r="CI85" s="231"/>
      <c r="CJ85" s="227"/>
      <c r="CK85" s="227"/>
    </row>
    <row r="86" spans="1:89" ht="12.75" x14ac:dyDescent="0.2">
      <c r="A86" s="277">
        <v>183484</v>
      </c>
      <c r="B86" s="200" t="str">
        <f t="shared" si="10"/>
        <v>4</v>
      </c>
      <c r="C86" s="116" t="s">
        <v>1505</v>
      </c>
      <c r="D86" s="253">
        <v>3</v>
      </c>
      <c r="E86" s="67"/>
      <c r="F86" s="93" t="s">
        <v>1655</v>
      </c>
      <c r="G86" s="94">
        <f t="shared" si="6"/>
        <v>6</v>
      </c>
      <c r="H86" s="201">
        <f t="shared" si="7"/>
        <v>0</v>
      </c>
      <c r="I86" s="202">
        <f t="shared" si="8"/>
        <v>0</v>
      </c>
      <c r="J86" s="203">
        <f t="shared" si="9"/>
        <v>13</v>
      </c>
      <c r="K86" s="203">
        <f t="shared" si="11"/>
        <v>13</v>
      </c>
      <c r="L86" s="66"/>
      <c r="M86" s="253" t="s">
        <v>177</v>
      </c>
      <c r="N86" s="253"/>
      <c r="O86" s="253">
        <v>7</v>
      </c>
      <c r="P86" s="253">
        <v>9</v>
      </c>
      <c r="Q86" s="253">
        <v>9</v>
      </c>
      <c r="R86" s="253">
        <v>7</v>
      </c>
      <c r="S86" s="253">
        <v>8</v>
      </c>
      <c r="T86" s="253">
        <v>8</v>
      </c>
      <c r="U86" s="253"/>
      <c r="V86" s="253">
        <v>10</v>
      </c>
      <c r="W86" s="253">
        <v>9</v>
      </c>
      <c r="X86" s="253"/>
      <c r="Y86" s="253">
        <v>8</v>
      </c>
      <c r="Z86" s="253">
        <v>6</v>
      </c>
      <c r="AA86" s="253"/>
      <c r="AB86" s="253" t="s">
        <v>177</v>
      </c>
      <c r="AC86" s="253">
        <v>10</v>
      </c>
      <c r="AD86" s="253" t="s">
        <v>177</v>
      </c>
      <c r="AE86" s="253">
        <v>9</v>
      </c>
      <c r="AF86" s="253"/>
      <c r="AG86" s="253" t="s">
        <v>177</v>
      </c>
      <c r="AH86" s="253"/>
      <c r="AI86" s="253"/>
      <c r="AJ86" s="253"/>
      <c r="AK86" s="253"/>
      <c r="AL86" s="253"/>
      <c r="AM86" s="253"/>
      <c r="AN86" s="253">
        <v>8</v>
      </c>
      <c r="AO86" s="253"/>
      <c r="AP86" s="253"/>
      <c r="AQ86" s="253"/>
      <c r="AR86" s="253"/>
      <c r="AS86" s="253"/>
      <c r="AT86" s="253"/>
      <c r="AU86" s="253"/>
      <c r="AV86" s="253"/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 t="s">
        <v>177</v>
      </c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3"/>
      <c r="CA86" s="253"/>
      <c r="CB86" s="253"/>
      <c r="CC86" s="253"/>
      <c r="CD86" s="253" t="s">
        <v>177</v>
      </c>
      <c r="CE86" s="253"/>
      <c r="CF86" s="253"/>
      <c r="CG86" s="230"/>
      <c r="CH86" s="231"/>
      <c r="CI86" s="231"/>
      <c r="CJ86" s="227"/>
      <c r="CK86" s="227"/>
    </row>
    <row r="87" spans="1:89" ht="12.75" x14ac:dyDescent="0.2">
      <c r="A87" s="277">
        <v>183569</v>
      </c>
      <c r="B87" s="200" t="str">
        <f t="shared" si="10"/>
        <v>9</v>
      </c>
      <c r="C87" s="116" t="s">
        <v>1506</v>
      </c>
      <c r="D87" s="253">
        <v>3</v>
      </c>
      <c r="E87" s="67"/>
      <c r="F87" s="93" t="s">
        <v>1656</v>
      </c>
      <c r="G87" s="94">
        <f t="shared" si="6"/>
        <v>6</v>
      </c>
      <c r="H87" s="201">
        <f t="shared" si="7"/>
        <v>0</v>
      </c>
      <c r="I87" s="202">
        <f t="shared" si="8"/>
        <v>0</v>
      </c>
      <c r="J87" s="203">
        <f t="shared" si="9"/>
        <v>17</v>
      </c>
      <c r="K87" s="203">
        <f t="shared" si="11"/>
        <v>17</v>
      </c>
      <c r="L87" s="66"/>
      <c r="M87" s="253">
        <v>9</v>
      </c>
      <c r="N87" s="253">
        <v>9</v>
      </c>
      <c r="O87" s="253">
        <v>8</v>
      </c>
      <c r="P87" s="253">
        <v>9</v>
      </c>
      <c r="Q87" s="253">
        <v>9</v>
      </c>
      <c r="R87" s="253">
        <v>9</v>
      </c>
      <c r="S87" s="253">
        <v>10</v>
      </c>
      <c r="T87" s="253">
        <v>9</v>
      </c>
      <c r="U87" s="253">
        <v>7</v>
      </c>
      <c r="V87" s="253">
        <v>9</v>
      </c>
      <c r="W87" s="253">
        <v>8</v>
      </c>
      <c r="X87" s="253">
        <v>8</v>
      </c>
      <c r="Y87" s="253">
        <v>10</v>
      </c>
      <c r="Z87" s="253">
        <v>8</v>
      </c>
      <c r="AA87" s="253" t="s">
        <v>177</v>
      </c>
      <c r="AB87" s="253">
        <v>7</v>
      </c>
      <c r="AC87" s="253" t="s">
        <v>177</v>
      </c>
      <c r="AD87" s="253" t="s">
        <v>177</v>
      </c>
      <c r="AE87" s="253" t="s">
        <v>177</v>
      </c>
      <c r="AF87" s="253"/>
      <c r="AG87" s="253" t="s">
        <v>177</v>
      </c>
      <c r="AH87" s="253"/>
      <c r="AI87" s="253"/>
      <c r="AJ87" s="253"/>
      <c r="AK87" s="253"/>
      <c r="AL87" s="253"/>
      <c r="AM87" s="253"/>
      <c r="AN87" s="253"/>
      <c r="AO87" s="253"/>
      <c r="AP87" s="253"/>
      <c r="AQ87" s="253"/>
      <c r="AR87" s="253"/>
      <c r="AS87" s="253"/>
      <c r="AT87" s="253"/>
      <c r="AU87" s="253"/>
      <c r="AV87" s="253"/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>
        <v>8</v>
      </c>
      <c r="BM87" s="253"/>
      <c r="BN87" s="253"/>
      <c r="BO87" s="253"/>
      <c r="BP87" s="253"/>
      <c r="BQ87" s="253"/>
      <c r="BR87" s="253" t="s">
        <v>177</v>
      </c>
      <c r="BS87" s="253"/>
      <c r="BT87" s="253"/>
      <c r="BU87" s="253"/>
      <c r="BV87" s="253"/>
      <c r="BW87" s="253"/>
      <c r="BX87" s="253"/>
      <c r="BY87" s="253"/>
      <c r="BZ87" s="253"/>
      <c r="CA87" s="253"/>
      <c r="CB87" s="253"/>
      <c r="CC87" s="253"/>
      <c r="CD87" s="253">
        <v>9</v>
      </c>
      <c r="CE87" s="253"/>
      <c r="CF87" s="253"/>
      <c r="CG87" s="230"/>
      <c r="CH87" s="231"/>
      <c r="CI87" s="231"/>
      <c r="CJ87" s="227"/>
      <c r="CK87" s="227"/>
    </row>
    <row r="88" spans="1:89" ht="12.75" x14ac:dyDescent="0.2">
      <c r="A88" s="277">
        <v>183584</v>
      </c>
      <c r="B88" s="200" t="str">
        <f t="shared" si="10"/>
        <v>4</v>
      </c>
      <c r="C88" s="116" t="s">
        <v>1507</v>
      </c>
      <c r="D88" s="253">
        <v>4</v>
      </c>
      <c r="E88" s="67"/>
      <c r="F88" s="93" t="s">
        <v>1657</v>
      </c>
      <c r="G88" s="94">
        <f t="shared" si="6"/>
        <v>6</v>
      </c>
      <c r="H88" s="201">
        <f t="shared" si="7"/>
        <v>0</v>
      </c>
      <c r="I88" s="202">
        <f t="shared" si="8"/>
        <v>0</v>
      </c>
      <c r="J88" s="203">
        <f t="shared" si="9"/>
        <v>31</v>
      </c>
      <c r="K88" s="203">
        <f t="shared" si="11"/>
        <v>31</v>
      </c>
      <c r="L88" s="66"/>
      <c r="M88" s="253">
        <v>7</v>
      </c>
      <c r="N88" s="253">
        <v>8</v>
      </c>
      <c r="O88" s="253">
        <v>7</v>
      </c>
      <c r="P88" s="253">
        <v>10</v>
      </c>
      <c r="Q88" s="253">
        <v>8</v>
      </c>
      <c r="R88" s="253">
        <v>9</v>
      </c>
      <c r="S88" s="253">
        <v>8</v>
      </c>
      <c r="T88" s="253">
        <v>8</v>
      </c>
      <c r="U88" s="253">
        <v>10</v>
      </c>
      <c r="V88" s="253">
        <v>9</v>
      </c>
      <c r="W88" s="253">
        <v>10</v>
      </c>
      <c r="X88" s="253">
        <v>7</v>
      </c>
      <c r="Y88" s="253">
        <v>8</v>
      </c>
      <c r="Z88" s="253">
        <v>9</v>
      </c>
      <c r="AA88" s="253">
        <v>8</v>
      </c>
      <c r="AB88" s="253">
        <v>8</v>
      </c>
      <c r="AC88" s="253">
        <v>10</v>
      </c>
      <c r="AD88" s="253">
        <v>7</v>
      </c>
      <c r="AE88" s="253">
        <v>9</v>
      </c>
      <c r="AF88" s="253" t="s">
        <v>177</v>
      </c>
      <c r="AG88" s="253">
        <v>8</v>
      </c>
      <c r="AH88" s="253">
        <v>7</v>
      </c>
      <c r="AI88" s="253">
        <v>10</v>
      </c>
      <c r="AJ88" s="253">
        <v>9</v>
      </c>
      <c r="AK88" s="253">
        <v>7</v>
      </c>
      <c r="AL88" s="253"/>
      <c r="AM88" s="253"/>
      <c r="AN88" s="253" t="s">
        <v>177</v>
      </c>
      <c r="AO88" s="253" t="s">
        <v>177</v>
      </c>
      <c r="AP88" s="253">
        <v>9</v>
      </c>
      <c r="AQ88" s="253" t="s">
        <v>177</v>
      </c>
      <c r="AR88" s="253"/>
      <c r="AS88" s="253"/>
      <c r="AT88" s="253"/>
      <c r="AU88" s="253">
        <v>9</v>
      </c>
      <c r="AV88" s="253" t="s">
        <v>177</v>
      </c>
      <c r="AW88" s="253"/>
      <c r="AX88" s="253"/>
      <c r="AY88" s="253"/>
      <c r="AZ88" s="253">
        <v>9</v>
      </c>
      <c r="BA88" s="253"/>
      <c r="BB88" s="253"/>
      <c r="BC88" s="253"/>
      <c r="BD88" s="253"/>
      <c r="BE88" s="253"/>
      <c r="BF88" s="253"/>
      <c r="BG88" s="253"/>
      <c r="BH88" s="253"/>
      <c r="BI88" s="253">
        <v>8</v>
      </c>
      <c r="BJ88" s="253"/>
      <c r="BK88" s="253" t="s">
        <v>177</v>
      </c>
      <c r="BL88" s="253">
        <v>10</v>
      </c>
      <c r="BM88" s="253"/>
      <c r="BN88" s="253"/>
      <c r="BO88" s="253"/>
      <c r="BP88" s="253">
        <v>9</v>
      </c>
      <c r="BQ88" s="253"/>
      <c r="BR88" s="253"/>
      <c r="BS88" s="253"/>
      <c r="BT88" s="253"/>
      <c r="BU88" s="253"/>
      <c r="BV88" s="253"/>
      <c r="BW88" s="253"/>
      <c r="BX88" s="253"/>
      <c r="BY88" s="253"/>
      <c r="BZ88" s="253"/>
      <c r="CA88" s="253"/>
      <c r="CB88" s="253"/>
      <c r="CC88" s="253"/>
      <c r="CD88" s="253">
        <v>9</v>
      </c>
      <c r="CE88" s="253"/>
      <c r="CF88" s="253"/>
      <c r="CG88" s="230"/>
      <c r="CH88" s="231"/>
      <c r="CI88" s="231"/>
      <c r="CJ88" s="227"/>
      <c r="CK88" s="227"/>
    </row>
    <row r="89" spans="1:89" ht="12.75" x14ac:dyDescent="0.2">
      <c r="A89" s="277">
        <v>183627</v>
      </c>
      <c r="B89" s="200" t="str">
        <f t="shared" si="10"/>
        <v>7</v>
      </c>
      <c r="C89" s="116" t="s">
        <v>1508</v>
      </c>
      <c r="D89" s="253">
        <v>4</v>
      </c>
      <c r="E89" s="67"/>
      <c r="F89" s="93" t="s">
        <v>1658</v>
      </c>
      <c r="G89" s="94">
        <f t="shared" si="6"/>
        <v>5</v>
      </c>
      <c r="H89" s="201">
        <f t="shared" si="7"/>
        <v>0</v>
      </c>
      <c r="I89" s="202">
        <f t="shared" si="8"/>
        <v>0</v>
      </c>
      <c r="J89" s="203">
        <f t="shared" si="9"/>
        <v>25</v>
      </c>
      <c r="K89" s="203">
        <f t="shared" si="11"/>
        <v>25</v>
      </c>
      <c r="L89" s="66"/>
      <c r="M89" s="253">
        <v>9</v>
      </c>
      <c r="N89" s="253">
        <v>9</v>
      </c>
      <c r="O89" s="253">
        <v>9</v>
      </c>
      <c r="P89" s="253">
        <v>9</v>
      </c>
      <c r="Q89" s="253">
        <v>9</v>
      </c>
      <c r="R89" s="253">
        <v>10</v>
      </c>
      <c r="S89" s="253">
        <v>9</v>
      </c>
      <c r="T89" s="253">
        <v>10</v>
      </c>
      <c r="U89" s="253">
        <v>10</v>
      </c>
      <c r="V89" s="253">
        <v>10</v>
      </c>
      <c r="W89" s="253">
        <v>9</v>
      </c>
      <c r="X89" s="253">
        <v>8</v>
      </c>
      <c r="Y89" s="253">
        <v>9</v>
      </c>
      <c r="Z89" s="253">
        <v>9</v>
      </c>
      <c r="AA89" s="253">
        <v>9</v>
      </c>
      <c r="AB89" s="253">
        <v>10</v>
      </c>
      <c r="AC89" s="253">
        <v>9</v>
      </c>
      <c r="AD89" s="253">
        <v>9</v>
      </c>
      <c r="AE89" s="253">
        <v>9</v>
      </c>
      <c r="AF89" s="253">
        <v>10</v>
      </c>
      <c r="AG89" s="253" t="s">
        <v>177</v>
      </c>
      <c r="AH89" s="253">
        <v>9</v>
      </c>
      <c r="AI89" s="253">
        <v>10</v>
      </c>
      <c r="AJ89" s="253">
        <v>10</v>
      </c>
      <c r="AK89" s="253" t="s">
        <v>177</v>
      </c>
      <c r="AL89" s="253"/>
      <c r="AM89" s="253"/>
      <c r="AN89" s="253"/>
      <c r="AO89" s="253" t="s">
        <v>177</v>
      </c>
      <c r="AP89" s="253" t="s">
        <v>177</v>
      </c>
      <c r="AQ89" s="253" t="s">
        <v>177</v>
      </c>
      <c r="AR89" s="253"/>
      <c r="AS89" s="253"/>
      <c r="AT89" s="253"/>
      <c r="AU89" s="253"/>
      <c r="AV89" s="253"/>
      <c r="AW89" s="253"/>
      <c r="AX89" s="253"/>
      <c r="AY89" s="253"/>
      <c r="AZ89" s="253"/>
      <c r="BA89" s="253"/>
      <c r="BB89" s="253"/>
      <c r="BC89" s="253"/>
      <c r="BD89" s="253"/>
      <c r="BE89" s="253"/>
      <c r="BF89" s="253"/>
      <c r="BG89" s="253"/>
      <c r="BH89" s="253"/>
      <c r="BI89" s="253"/>
      <c r="BJ89" s="253"/>
      <c r="BK89" s="253"/>
      <c r="BL89" s="253">
        <v>10</v>
      </c>
      <c r="BM89" s="253"/>
      <c r="BN89" s="253"/>
      <c r="BO89" s="253"/>
      <c r="BP89" s="253"/>
      <c r="BQ89" s="253"/>
      <c r="BR89" s="253"/>
      <c r="BS89" s="253"/>
      <c r="BT89" s="253"/>
      <c r="BU89" s="253"/>
      <c r="BV89" s="253"/>
      <c r="BW89" s="253"/>
      <c r="BX89" s="253"/>
      <c r="BY89" s="253"/>
      <c r="BZ89" s="253"/>
      <c r="CA89" s="253"/>
      <c r="CB89" s="253"/>
      <c r="CC89" s="253"/>
      <c r="CD89" s="253">
        <v>10</v>
      </c>
      <c r="CE89" s="253"/>
      <c r="CF89" s="253"/>
      <c r="CG89" s="230"/>
      <c r="CH89" s="231"/>
      <c r="CI89" s="231"/>
      <c r="CJ89" s="227"/>
      <c r="CK89" s="227"/>
    </row>
    <row r="90" spans="1:89" ht="12.75" x14ac:dyDescent="0.2">
      <c r="A90" s="277">
        <v>176617</v>
      </c>
      <c r="B90" s="200" t="str">
        <f t="shared" si="10"/>
        <v>7</v>
      </c>
      <c r="C90" s="116" t="s">
        <v>1509</v>
      </c>
      <c r="D90" s="253">
        <v>4</v>
      </c>
      <c r="E90" s="67"/>
      <c r="F90" s="93" t="s">
        <v>1607</v>
      </c>
      <c r="G90" s="94">
        <f t="shared" si="6"/>
        <v>4</v>
      </c>
      <c r="H90" s="201">
        <f t="shared" si="7"/>
        <v>0</v>
      </c>
      <c r="I90" s="202">
        <f t="shared" si="8"/>
        <v>0</v>
      </c>
      <c r="J90" s="203">
        <f t="shared" si="9"/>
        <v>25</v>
      </c>
      <c r="K90" s="203">
        <f t="shared" si="11"/>
        <v>25</v>
      </c>
      <c r="L90" s="66"/>
      <c r="M90" s="253">
        <v>10</v>
      </c>
      <c r="N90" s="253">
        <v>10</v>
      </c>
      <c r="O90" s="253">
        <v>9</v>
      </c>
      <c r="P90" s="253">
        <v>9</v>
      </c>
      <c r="Q90" s="253">
        <v>9</v>
      </c>
      <c r="R90" s="253">
        <v>10</v>
      </c>
      <c r="S90" s="253">
        <v>9</v>
      </c>
      <c r="T90" s="253">
        <v>9</v>
      </c>
      <c r="U90" s="253">
        <v>8</v>
      </c>
      <c r="V90" s="253">
        <v>8</v>
      </c>
      <c r="W90" s="253">
        <v>9</v>
      </c>
      <c r="X90" s="253">
        <v>10</v>
      </c>
      <c r="Y90" s="253">
        <v>9</v>
      </c>
      <c r="Z90" s="253">
        <v>9</v>
      </c>
      <c r="AA90" s="253">
        <v>8</v>
      </c>
      <c r="AB90" s="253">
        <v>8</v>
      </c>
      <c r="AC90" s="253">
        <v>10</v>
      </c>
      <c r="AD90" s="253" t="s">
        <v>177</v>
      </c>
      <c r="AE90" s="253">
        <v>10</v>
      </c>
      <c r="AF90" s="253">
        <v>9</v>
      </c>
      <c r="AG90" s="253">
        <v>10</v>
      </c>
      <c r="AH90" s="253">
        <v>8</v>
      </c>
      <c r="AI90" s="253"/>
      <c r="AJ90" s="253">
        <v>9</v>
      </c>
      <c r="AK90" s="253">
        <v>8</v>
      </c>
      <c r="AL90" s="253" t="s">
        <v>177</v>
      </c>
      <c r="AM90" s="253" t="s">
        <v>177</v>
      </c>
      <c r="AN90" s="253"/>
      <c r="AO90" s="253" t="s">
        <v>177</v>
      </c>
      <c r="AP90" s="253"/>
      <c r="AQ90" s="253"/>
      <c r="AR90" s="253"/>
      <c r="AS90" s="253"/>
      <c r="AT90" s="253"/>
      <c r="AU90" s="253"/>
      <c r="AV90" s="253"/>
      <c r="AW90" s="253"/>
      <c r="AX90" s="253"/>
      <c r="AY90" s="253"/>
      <c r="AZ90" s="253"/>
      <c r="BA90" s="253"/>
      <c r="BB90" s="253"/>
      <c r="BC90" s="253"/>
      <c r="BD90" s="253"/>
      <c r="BE90" s="253"/>
      <c r="BF90" s="253"/>
      <c r="BG90" s="253"/>
      <c r="BH90" s="253"/>
      <c r="BI90" s="253"/>
      <c r="BJ90" s="253"/>
      <c r="BK90" s="253"/>
      <c r="BL90" s="253">
        <v>7</v>
      </c>
      <c r="BM90" s="253"/>
      <c r="BN90" s="253"/>
      <c r="BO90" s="253"/>
      <c r="BP90" s="253"/>
      <c r="BQ90" s="253"/>
      <c r="BR90" s="253"/>
      <c r="BS90" s="253"/>
      <c r="BT90" s="253"/>
      <c r="BU90" s="253"/>
      <c r="BV90" s="253"/>
      <c r="BW90" s="253"/>
      <c r="BX90" s="253"/>
      <c r="BY90" s="253"/>
      <c r="BZ90" s="253"/>
      <c r="CA90" s="253"/>
      <c r="CB90" s="253"/>
      <c r="CC90" s="253"/>
      <c r="CD90" s="253">
        <v>9</v>
      </c>
      <c r="CE90" s="253"/>
      <c r="CF90" s="253"/>
      <c r="CG90" s="230"/>
      <c r="CH90" s="231"/>
      <c r="CI90" s="231"/>
      <c r="CJ90" s="227"/>
      <c r="CK90" s="227"/>
    </row>
    <row r="91" spans="1:89" ht="12.75" x14ac:dyDescent="0.2">
      <c r="A91" s="277">
        <v>176824</v>
      </c>
      <c r="B91" s="200" t="str">
        <f t="shared" si="10"/>
        <v>4</v>
      </c>
      <c r="C91" s="116" t="s">
        <v>1510</v>
      </c>
      <c r="D91" s="253">
        <v>4</v>
      </c>
      <c r="E91" s="67"/>
      <c r="F91" s="93" t="s">
        <v>1627</v>
      </c>
      <c r="G91" s="94">
        <f t="shared" ref="G91:G126" si="12">COUNTIF(M91:CD91,"INSC")</f>
        <v>5</v>
      </c>
      <c r="H91" s="201">
        <f t="shared" ref="H91:H126" si="13">COUNTIF(M91:CE91,5)</f>
        <v>0</v>
      </c>
      <c r="I91" s="202">
        <f t="shared" ref="I91:I126" si="14">COUNTIF(M91:CE91,"BA")</f>
        <v>0</v>
      </c>
      <c r="J91" s="203">
        <f t="shared" ref="J91:J126" si="15">COUNT(M91:CE91)-H91</f>
        <v>26</v>
      </c>
      <c r="K91" s="203">
        <f t="shared" ref="K91:K126" si="16">J91+H91</f>
        <v>26</v>
      </c>
      <c r="L91" s="66"/>
      <c r="M91" s="253">
        <v>8</v>
      </c>
      <c r="N91" s="253">
        <v>9</v>
      </c>
      <c r="O91" s="253">
        <v>9</v>
      </c>
      <c r="P91" s="253">
        <v>8</v>
      </c>
      <c r="Q91" s="253">
        <v>9</v>
      </c>
      <c r="R91" s="253">
        <v>9</v>
      </c>
      <c r="S91" s="253">
        <v>8</v>
      </c>
      <c r="T91" s="253">
        <v>9</v>
      </c>
      <c r="U91" s="253">
        <v>8</v>
      </c>
      <c r="V91" s="253">
        <v>10</v>
      </c>
      <c r="W91" s="253">
        <v>9</v>
      </c>
      <c r="X91" s="253">
        <v>8</v>
      </c>
      <c r="Y91" s="253">
        <v>10</v>
      </c>
      <c r="Z91" s="253">
        <v>10</v>
      </c>
      <c r="AA91" s="253">
        <v>9</v>
      </c>
      <c r="AB91" s="253">
        <v>9</v>
      </c>
      <c r="AC91" s="253">
        <v>10</v>
      </c>
      <c r="AD91" s="253">
        <v>10</v>
      </c>
      <c r="AE91" s="253">
        <v>8</v>
      </c>
      <c r="AF91" s="253">
        <v>10</v>
      </c>
      <c r="AG91" s="253">
        <v>9</v>
      </c>
      <c r="AH91" s="253">
        <v>9</v>
      </c>
      <c r="AI91" s="253">
        <v>9</v>
      </c>
      <c r="AJ91" s="253"/>
      <c r="AK91" s="253" t="s">
        <v>177</v>
      </c>
      <c r="AL91" s="253" t="s">
        <v>177</v>
      </c>
      <c r="AM91" s="253"/>
      <c r="AN91" s="253" t="s">
        <v>177</v>
      </c>
      <c r="AO91" s="253" t="s">
        <v>177</v>
      </c>
      <c r="AP91" s="253"/>
      <c r="AQ91" s="253" t="s">
        <v>177</v>
      </c>
      <c r="AR91" s="253"/>
      <c r="AS91" s="253"/>
      <c r="AT91" s="253"/>
      <c r="AU91" s="253"/>
      <c r="AV91" s="253"/>
      <c r="AW91" s="253"/>
      <c r="AX91" s="253"/>
      <c r="AY91" s="253"/>
      <c r="AZ91" s="253"/>
      <c r="BA91" s="253"/>
      <c r="BB91" s="253"/>
      <c r="BC91" s="253"/>
      <c r="BD91" s="253"/>
      <c r="BE91" s="253"/>
      <c r="BF91" s="253"/>
      <c r="BG91" s="253"/>
      <c r="BH91" s="253"/>
      <c r="BI91" s="253"/>
      <c r="BJ91" s="253"/>
      <c r="BK91" s="253"/>
      <c r="BL91" s="253">
        <v>9</v>
      </c>
      <c r="BM91" s="253"/>
      <c r="BN91" s="253"/>
      <c r="BO91" s="253"/>
      <c r="BP91" s="253"/>
      <c r="BQ91" s="253"/>
      <c r="BR91" s="253"/>
      <c r="BS91" s="253">
        <v>10</v>
      </c>
      <c r="BT91" s="253"/>
      <c r="BU91" s="253"/>
      <c r="BV91" s="253"/>
      <c r="BW91" s="253"/>
      <c r="BX91" s="253"/>
      <c r="BY91" s="253"/>
      <c r="BZ91" s="253"/>
      <c r="CA91" s="253"/>
      <c r="CB91" s="253"/>
      <c r="CC91" s="253"/>
      <c r="CD91" s="253">
        <v>9</v>
      </c>
      <c r="CE91" s="253"/>
      <c r="CF91" s="253"/>
      <c r="CG91" s="230"/>
      <c r="CH91" s="231"/>
      <c r="CI91" s="231"/>
      <c r="CJ91" s="228"/>
      <c r="CK91" s="228"/>
    </row>
    <row r="92" spans="1:89" ht="12.75" x14ac:dyDescent="0.2">
      <c r="A92" s="277">
        <v>176842</v>
      </c>
      <c r="B92" s="200" t="str">
        <f t="shared" si="10"/>
        <v>2</v>
      </c>
      <c r="C92" s="116" t="s">
        <v>1511</v>
      </c>
      <c r="D92" s="253">
        <v>4</v>
      </c>
      <c r="E92" s="67"/>
      <c r="F92" s="93" t="s">
        <v>1659</v>
      </c>
      <c r="G92" s="94">
        <f t="shared" si="12"/>
        <v>4</v>
      </c>
      <c r="H92" s="201">
        <f t="shared" si="13"/>
        <v>0</v>
      </c>
      <c r="I92" s="202">
        <f t="shared" si="14"/>
        <v>0</v>
      </c>
      <c r="J92" s="203">
        <f t="shared" si="15"/>
        <v>26</v>
      </c>
      <c r="K92" s="203">
        <f t="shared" si="16"/>
        <v>26</v>
      </c>
      <c r="L92" s="66"/>
      <c r="M92" s="253">
        <v>9</v>
      </c>
      <c r="N92" s="253">
        <v>9</v>
      </c>
      <c r="O92" s="253">
        <v>10</v>
      </c>
      <c r="P92" s="253">
        <v>9</v>
      </c>
      <c r="Q92" s="253">
        <v>9</v>
      </c>
      <c r="R92" s="253">
        <v>9</v>
      </c>
      <c r="S92" s="253">
        <v>9</v>
      </c>
      <c r="T92" s="253">
        <v>9</v>
      </c>
      <c r="U92" s="253">
        <v>8</v>
      </c>
      <c r="V92" s="253">
        <v>10</v>
      </c>
      <c r="W92" s="253">
        <v>10</v>
      </c>
      <c r="X92" s="253">
        <v>9</v>
      </c>
      <c r="Y92" s="253">
        <v>10</v>
      </c>
      <c r="Z92" s="253">
        <v>9</v>
      </c>
      <c r="AA92" s="253">
        <v>9</v>
      </c>
      <c r="AB92" s="253">
        <v>9</v>
      </c>
      <c r="AC92" s="253">
        <v>10</v>
      </c>
      <c r="AD92" s="253">
        <v>10</v>
      </c>
      <c r="AE92" s="253">
        <v>10</v>
      </c>
      <c r="AF92" s="253">
        <v>8</v>
      </c>
      <c r="AG92" s="253">
        <v>9</v>
      </c>
      <c r="AH92" s="253">
        <v>8</v>
      </c>
      <c r="AI92" s="253">
        <v>9</v>
      </c>
      <c r="AJ92" s="253"/>
      <c r="AK92" s="253">
        <v>8</v>
      </c>
      <c r="AL92" s="253"/>
      <c r="AM92" s="253" t="s">
        <v>177</v>
      </c>
      <c r="AN92" s="253"/>
      <c r="AO92" s="253"/>
      <c r="AP92" s="253" t="s">
        <v>177</v>
      </c>
      <c r="AQ92" s="253" t="s">
        <v>177</v>
      </c>
      <c r="AR92" s="253"/>
      <c r="AS92" s="253"/>
      <c r="AT92" s="253"/>
      <c r="AU92" s="253"/>
      <c r="AV92" s="253"/>
      <c r="AW92" s="253"/>
      <c r="AX92" s="253"/>
      <c r="AY92" s="253"/>
      <c r="AZ92" s="253"/>
      <c r="BA92" s="253"/>
      <c r="BB92" s="253"/>
      <c r="BC92" s="253"/>
      <c r="BD92" s="253"/>
      <c r="BE92" s="253"/>
      <c r="BF92" s="253"/>
      <c r="BG92" s="253"/>
      <c r="BH92" s="253"/>
      <c r="BI92" s="253"/>
      <c r="BJ92" s="253"/>
      <c r="BK92" s="253"/>
      <c r="BL92" s="253">
        <v>10</v>
      </c>
      <c r="BM92" s="253"/>
      <c r="BN92" s="253"/>
      <c r="BO92" s="253"/>
      <c r="BP92" s="253"/>
      <c r="BQ92" s="253"/>
      <c r="BR92" s="253"/>
      <c r="BS92" s="253"/>
      <c r="BT92" s="253"/>
      <c r="BU92" s="253" t="s">
        <v>177</v>
      </c>
      <c r="BV92" s="253"/>
      <c r="BW92" s="253"/>
      <c r="BX92" s="253"/>
      <c r="BY92" s="253"/>
      <c r="BZ92" s="253"/>
      <c r="CA92" s="253"/>
      <c r="CB92" s="253"/>
      <c r="CC92" s="253"/>
      <c r="CD92" s="253">
        <v>9</v>
      </c>
      <c r="CE92" s="253"/>
      <c r="CF92" s="253"/>
      <c r="CG92" s="230"/>
      <c r="CH92" s="231"/>
      <c r="CI92" s="231"/>
      <c r="CJ92" s="228"/>
      <c r="CK92" s="228"/>
    </row>
    <row r="93" spans="1:89" ht="12.75" x14ac:dyDescent="0.2">
      <c r="A93" s="277">
        <v>176854</v>
      </c>
      <c r="B93" s="200" t="str">
        <f t="shared" si="10"/>
        <v>4</v>
      </c>
      <c r="C93" s="116" t="s">
        <v>1512</v>
      </c>
      <c r="D93" s="253">
        <v>4</v>
      </c>
      <c r="E93" s="67"/>
      <c r="F93" s="93" t="s">
        <v>1615</v>
      </c>
      <c r="G93" s="94">
        <f t="shared" si="12"/>
        <v>6</v>
      </c>
      <c r="H93" s="201">
        <f t="shared" si="13"/>
        <v>0</v>
      </c>
      <c r="I93" s="202">
        <f t="shared" si="14"/>
        <v>0</v>
      </c>
      <c r="J93" s="203">
        <f t="shared" si="15"/>
        <v>28</v>
      </c>
      <c r="K93" s="203">
        <f t="shared" si="16"/>
        <v>28</v>
      </c>
      <c r="L93" s="66"/>
      <c r="M93" s="253">
        <v>9</v>
      </c>
      <c r="N93" s="253">
        <v>10</v>
      </c>
      <c r="O93" s="253">
        <v>10</v>
      </c>
      <c r="P93" s="253">
        <v>10</v>
      </c>
      <c r="Q93" s="253">
        <v>10</v>
      </c>
      <c r="R93" s="253">
        <v>9</v>
      </c>
      <c r="S93" s="253">
        <v>10</v>
      </c>
      <c r="T93" s="253">
        <v>9</v>
      </c>
      <c r="U93" s="253">
        <v>9</v>
      </c>
      <c r="V93" s="253">
        <v>10</v>
      </c>
      <c r="W93" s="253">
        <v>9</v>
      </c>
      <c r="X93" s="253">
        <v>9</v>
      </c>
      <c r="Y93" s="253">
        <v>10</v>
      </c>
      <c r="Z93" s="253">
        <v>9</v>
      </c>
      <c r="AA93" s="253">
        <v>10</v>
      </c>
      <c r="AB93" s="253">
        <v>9</v>
      </c>
      <c r="AC93" s="253">
        <v>10</v>
      </c>
      <c r="AD93" s="253">
        <v>8</v>
      </c>
      <c r="AE93" s="253">
        <v>10</v>
      </c>
      <c r="AF93" s="253">
        <v>9</v>
      </c>
      <c r="AG93" s="253">
        <v>10</v>
      </c>
      <c r="AH93" s="253" t="s">
        <v>177</v>
      </c>
      <c r="AI93" s="253"/>
      <c r="AJ93" s="253">
        <v>10</v>
      </c>
      <c r="AK93" s="253">
        <v>9</v>
      </c>
      <c r="AL93" s="253" t="s">
        <v>177</v>
      </c>
      <c r="AM93" s="253" t="s">
        <v>177</v>
      </c>
      <c r="AN93" s="253">
        <v>10</v>
      </c>
      <c r="AO93" s="253" t="s">
        <v>177</v>
      </c>
      <c r="AP93" s="253"/>
      <c r="AQ93" s="253"/>
      <c r="AR93" s="253"/>
      <c r="AS93" s="253"/>
      <c r="AT93" s="253"/>
      <c r="AU93" s="253" t="s">
        <v>177</v>
      </c>
      <c r="AV93" s="253"/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>
        <v>9</v>
      </c>
      <c r="BM93" s="253"/>
      <c r="BN93" s="253"/>
      <c r="BO93" s="253"/>
      <c r="BP93" s="253"/>
      <c r="BQ93" s="253">
        <v>10</v>
      </c>
      <c r="BR93" s="253"/>
      <c r="BS93" s="253">
        <v>10</v>
      </c>
      <c r="BT93" s="253"/>
      <c r="BU93" s="253"/>
      <c r="BV93" s="253"/>
      <c r="BW93" s="253" t="s">
        <v>177</v>
      </c>
      <c r="BX93" s="253"/>
      <c r="BY93" s="253"/>
      <c r="BZ93" s="253"/>
      <c r="CA93" s="253"/>
      <c r="CB93" s="253"/>
      <c r="CC93" s="253"/>
      <c r="CD93" s="253">
        <v>9</v>
      </c>
      <c r="CE93" s="253"/>
      <c r="CF93" s="253"/>
      <c r="CG93" s="230"/>
      <c r="CH93" s="231"/>
      <c r="CI93" s="231"/>
      <c r="CJ93" s="228"/>
      <c r="CK93" s="228"/>
    </row>
    <row r="94" spans="1:89" ht="12.75" x14ac:dyDescent="0.2">
      <c r="A94" s="277">
        <v>181780</v>
      </c>
      <c r="B94" s="200" t="str">
        <f t="shared" si="10"/>
        <v>0</v>
      </c>
      <c r="C94" s="116" t="s">
        <v>1513</v>
      </c>
      <c r="D94" s="253">
        <v>4</v>
      </c>
      <c r="E94" s="67"/>
      <c r="F94" s="93" t="s">
        <v>1660</v>
      </c>
      <c r="G94" s="94">
        <f t="shared" si="12"/>
        <v>5</v>
      </c>
      <c r="H94" s="201">
        <f t="shared" si="13"/>
        <v>0</v>
      </c>
      <c r="I94" s="202">
        <f t="shared" si="14"/>
        <v>0</v>
      </c>
      <c r="J94" s="203">
        <f t="shared" si="15"/>
        <v>29</v>
      </c>
      <c r="K94" s="203">
        <f t="shared" si="16"/>
        <v>29</v>
      </c>
      <c r="L94" s="66"/>
      <c r="M94" s="253">
        <v>9</v>
      </c>
      <c r="N94" s="253">
        <v>9</v>
      </c>
      <c r="O94" s="253">
        <v>8</v>
      </c>
      <c r="P94" s="253">
        <v>10</v>
      </c>
      <c r="Q94" s="253">
        <v>8</v>
      </c>
      <c r="R94" s="253">
        <v>9</v>
      </c>
      <c r="S94" s="253">
        <v>10</v>
      </c>
      <c r="T94" s="253">
        <v>7</v>
      </c>
      <c r="U94" s="253">
        <v>9</v>
      </c>
      <c r="V94" s="253">
        <v>10</v>
      </c>
      <c r="W94" s="253">
        <v>9</v>
      </c>
      <c r="X94" s="253">
        <v>8</v>
      </c>
      <c r="Y94" s="253">
        <v>10</v>
      </c>
      <c r="Z94" s="253">
        <v>8</v>
      </c>
      <c r="AA94" s="253">
        <v>8</v>
      </c>
      <c r="AB94" s="253">
        <v>9</v>
      </c>
      <c r="AC94" s="253">
        <v>9</v>
      </c>
      <c r="AD94" s="253">
        <v>9</v>
      </c>
      <c r="AE94" s="253">
        <v>9</v>
      </c>
      <c r="AF94" s="253">
        <v>9</v>
      </c>
      <c r="AG94" s="253">
        <v>10</v>
      </c>
      <c r="AH94" s="253">
        <v>7</v>
      </c>
      <c r="AI94" s="253"/>
      <c r="AJ94" s="253">
        <v>9</v>
      </c>
      <c r="AK94" s="253">
        <v>9</v>
      </c>
      <c r="AL94" s="253">
        <v>10</v>
      </c>
      <c r="AM94" s="253"/>
      <c r="AN94" s="253" t="s">
        <v>177</v>
      </c>
      <c r="AO94" s="253">
        <v>10</v>
      </c>
      <c r="AP94" s="253" t="s">
        <v>177</v>
      </c>
      <c r="AQ94" s="253"/>
      <c r="AR94" s="253"/>
      <c r="AS94" s="253"/>
      <c r="AT94" s="253"/>
      <c r="AU94" s="253"/>
      <c r="AV94" s="253" t="s">
        <v>177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>
        <v>8</v>
      </c>
      <c r="BM94" s="253"/>
      <c r="BN94" s="253"/>
      <c r="BO94" s="253"/>
      <c r="BP94" s="253"/>
      <c r="BQ94" s="253">
        <v>9</v>
      </c>
      <c r="BR94" s="253"/>
      <c r="BS94" s="253"/>
      <c r="BT94" s="253">
        <v>9</v>
      </c>
      <c r="BU94" s="253"/>
      <c r="BV94" s="253"/>
      <c r="BW94" s="253"/>
      <c r="BX94" s="253"/>
      <c r="BY94" s="253" t="s">
        <v>177</v>
      </c>
      <c r="BZ94" s="253"/>
      <c r="CA94" s="253"/>
      <c r="CB94" s="253"/>
      <c r="CC94" s="253"/>
      <c r="CD94" s="253" t="s">
        <v>177</v>
      </c>
      <c r="CE94" s="253"/>
      <c r="CF94" s="253"/>
      <c r="CG94" s="230"/>
      <c r="CH94" s="231"/>
      <c r="CI94" s="231"/>
      <c r="CJ94" s="228"/>
      <c r="CK94" s="228"/>
    </row>
    <row r="95" spans="1:89" ht="12.75" x14ac:dyDescent="0.2">
      <c r="A95" s="277">
        <v>181798</v>
      </c>
      <c r="B95" s="200" t="str">
        <f t="shared" si="10"/>
        <v>8</v>
      </c>
      <c r="C95" s="116" t="s">
        <v>1514</v>
      </c>
      <c r="D95" s="253">
        <v>4</v>
      </c>
      <c r="E95" s="67"/>
      <c r="F95" s="93" t="s">
        <v>1661</v>
      </c>
      <c r="G95" s="94">
        <f t="shared" si="12"/>
        <v>6</v>
      </c>
      <c r="H95" s="201">
        <f t="shared" si="13"/>
        <v>0</v>
      </c>
      <c r="I95" s="202">
        <f t="shared" si="14"/>
        <v>0</v>
      </c>
      <c r="J95" s="203">
        <f t="shared" si="15"/>
        <v>31</v>
      </c>
      <c r="K95" s="203">
        <f t="shared" si="16"/>
        <v>31</v>
      </c>
      <c r="L95" s="66"/>
      <c r="M95" s="253">
        <v>9</v>
      </c>
      <c r="N95" s="253">
        <v>10</v>
      </c>
      <c r="O95" s="253">
        <v>10</v>
      </c>
      <c r="P95" s="253">
        <v>10</v>
      </c>
      <c r="Q95" s="253">
        <v>9</v>
      </c>
      <c r="R95" s="253">
        <v>10</v>
      </c>
      <c r="S95" s="253">
        <v>10</v>
      </c>
      <c r="T95" s="253">
        <v>10</v>
      </c>
      <c r="U95" s="253">
        <v>10</v>
      </c>
      <c r="V95" s="253">
        <v>10</v>
      </c>
      <c r="W95" s="253">
        <v>10</v>
      </c>
      <c r="X95" s="253">
        <v>9</v>
      </c>
      <c r="Y95" s="253">
        <v>10</v>
      </c>
      <c r="Z95" s="253">
        <v>10</v>
      </c>
      <c r="AA95" s="253">
        <v>9</v>
      </c>
      <c r="AB95" s="253">
        <v>9</v>
      </c>
      <c r="AC95" s="253">
        <v>10</v>
      </c>
      <c r="AD95" s="253">
        <v>10</v>
      </c>
      <c r="AE95" s="253">
        <v>10</v>
      </c>
      <c r="AF95" s="253">
        <v>10</v>
      </c>
      <c r="AG95" s="253">
        <v>10</v>
      </c>
      <c r="AH95" s="253">
        <v>9</v>
      </c>
      <c r="AI95" s="253">
        <v>10</v>
      </c>
      <c r="AJ95" s="253">
        <v>10</v>
      </c>
      <c r="AK95" s="253" t="s">
        <v>177</v>
      </c>
      <c r="AL95" s="253">
        <v>10</v>
      </c>
      <c r="AM95" s="253" t="s">
        <v>177</v>
      </c>
      <c r="AN95" s="253" t="s">
        <v>177</v>
      </c>
      <c r="AO95" s="253" t="s">
        <v>177</v>
      </c>
      <c r="AP95" s="253" t="s">
        <v>177</v>
      </c>
      <c r="AQ95" s="253">
        <v>10</v>
      </c>
      <c r="AR95" s="253"/>
      <c r="AS95" s="253"/>
      <c r="AT95" s="253" t="s">
        <v>177</v>
      </c>
      <c r="AU95" s="253">
        <v>9</v>
      </c>
      <c r="AV95" s="253"/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>
        <v>10</v>
      </c>
      <c r="BM95" s="253"/>
      <c r="BN95" s="253"/>
      <c r="BO95" s="253"/>
      <c r="BP95" s="253"/>
      <c r="BQ95" s="253"/>
      <c r="BR95" s="253">
        <v>10</v>
      </c>
      <c r="BS95" s="253"/>
      <c r="BT95" s="253"/>
      <c r="BU95" s="253"/>
      <c r="BV95" s="253"/>
      <c r="BW95" s="253"/>
      <c r="BX95" s="253"/>
      <c r="BY95" s="253">
        <v>9</v>
      </c>
      <c r="BZ95" s="253"/>
      <c r="CA95" s="253"/>
      <c r="CB95" s="253"/>
      <c r="CC95" s="253"/>
      <c r="CD95" s="253">
        <v>9</v>
      </c>
      <c r="CE95" s="253" t="s">
        <v>177</v>
      </c>
      <c r="CF95" s="253"/>
      <c r="CG95" s="230"/>
      <c r="CH95" s="231"/>
      <c r="CI95" s="231"/>
      <c r="CJ95" s="228"/>
      <c r="CK95" s="228"/>
    </row>
    <row r="96" spans="1:89" ht="12.75" x14ac:dyDescent="0.2">
      <c r="A96" s="277">
        <v>181805</v>
      </c>
      <c r="B96" s="200" t="str">
        <f t="shared" si="10"/>
        <v>5</v>
      </c>
      <c r="C96" s="116" t="s">
        <v>1515</v>
      </c>
      <c r="D96" s="253">
        <v>4</v>
      </c>
      <c r="E96" s="67"/>
      <c r="F96" s="93" t="s">
        <v>1662</v>
      </c>
      <c r="G96" s="94">
        <f t="shared" si="12"/>
        <v>5</v>
      </c>
      <c r="H96" s="201">
        <f t="shared" si="13"/>
        <v>0</v>
      </c>
      <c r="I96" s="202">
        <f t="shared" si="14"/>
        <v>0</v>
      </c>
      <c r="J96" s="203">
        <f t="shared" si="15"/>
        <v>27</v>
      </c>
      <c r="K96" s="203">
        <f t="shared" si="16"/>
        <v>27</v>
      </c>
      <c r="L96" s="66"/>
      <c r="M96" s="253">
        <v>10</v>
      </c>
      <c r="N96" s="253">
        <v>10</v>
      </c>
      <c r="O96" s="253">
        <v>10</v>
      </c>
      <c r="P96" s="253">
        <v>10</v>
      </c>
      <c r="Q96" s="253">
        <v>10</v>
      </c>
      <c r="R96" s="253">
        <v>10</v>
      </c>
      <c r="S96" s="253">
        <v>10</v>
      </c>
      <c r="T96" s="253">
        <v>10</v>
      </c>
      <c r="U96" s="253">
        <v>10</v>
      </c>
      <c r="V96" s="253">
        <v>10</v>
      </c>
      <c r="W96" s="253">
        <v>10</v>
      </c>
      <c r="X96" s="253">
        <v>9</v>
      </c>
      <c r="Y96" s="253">
        <v>10</v>
      </c>
      <c r="Z96" s="253">
        <v>9</v>
      </c>
      <c r="AA96" s="253">
        <v>9</v>
      </c>
      <c r="AB96" s="253">
        <v>9</v>
      </c>
      <c r="AC96" s="253">
        <v>10</v>
      </c>
      <c r="AD96" s="253">
        <v>10</v>
      </c>
      <c r="AE96" s="253">
        <v>10</v>
      </c>
      <c r="AF96" s="253" t="s">
        <v>177</v>
      </c>
      <c r="AG96" s="253">
        <v>10</v>
      </c>
      <c r="AH96" s="253">
        <v>9</v>
      </c>
      <c r="AI96" s="253">
        <v>10</v>
      </c>
      <c r="AJ96" s="253">
        <v>10</v>
      </c>
      <c r="AK96" s="253">
        <v>9</v>
      </c>
      <c r="AL96" s="253" t="s">
        <v>177</v>
      </c>
      <c r="AM96" s="253"/>
      <c r="AN96" s="253"/>
      <c r="AO96" s="253" t="s">
        <v>177</v>
      </c>
      <c r="AP96" s="253" t="s">
        <v>177</v>
      </c>
      <c r="AQ96" s="253" t="s">
        <v>177</v>
      </c>
      <c r="AR96" s="253"/>
      <c r="AS96" s="253"/>
      <c r="AT96" s="253"/>
      <c r="AU96" s="253"/>
      <c r="AV96" s="253"/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>
        <v>9</v>
      </c>
      <c r="BM96" s="253"/>
      <c r="BN96" s="253"/>
      <c r="BO96" s="253"/>
      <c r="BP96" s="253"/>
      <c r="BQ96" s="253"/>
      <c r="BR96" s="253"/>
      <c r="BS96" s="253">
        <v>10</v>
      </c>
      <c r="BT96" s="253"/>
      <c r="BU96" s="253"/>
      <c r="BV96" s="253"/>
      <c r="BW96" s="253"/>
      <c r="BX96" s="253"/>
      <c r="BY96" s="253"/>
      <c r="BZ96" s="253"/>
      <c r="CA96" s="253"/>
      <c r="CB96" s="253"/>
      <c r="CC96" s="253"/>
      <c r="CD96" s="253">
        <v>10</v>
      </c>
      <c r="CE96" s="253"/>
      <c r="CF96" s="253"/>
      <c r="CG96" s="230"/>
      <c r="CH96" s="231"/>
      <c r="CI96" s="231"/>
      <c r="CJ96" s="228"/>
      <c r="CK96" s="228"/>
    </row>
    <row r="97" spans="1:89" ht="12.75" x14ac:dyDescent="0.2">
      <c r="A97" s="277">
        <v>181838</v>
      </c>
      <c r="B97" s="200" t="str">
        <f t="shared" si="10"/>
        <v>8</v>
      </c>
      <c r="C97" s="116" t="s">
        <v>1516</v>
      </c>
      <c r="D97" s="253">
        <v>4</v>
      </c>
      <c r="E97" s="67"/>
      <c r="F97" s="93" t="s">
        <v>1663</v>
      </c>
      <c r="G97" s="94">
        <f t="shared" si="12"/>
        <v>5</v>
      </c>
      <c r="H97" s="201">
        <f t="shared" si="13"/>
        <v>0</v>
      </c>
      <c r="I97" s="202">
        <f t="shared" si="14"/>
        <v>0</v>
      </c>
      <c r="J97" s="203">
        <f t="shared" si="15"/>
        <v>24</v>
      </c>
      <c r="K97" s="203">
        <f t="shared" si="16"/>
        <v>24</v>
      </c>
      <c r="L97" s="66"/>
      <c r="M97" s="253">
        <v>9</v>
      </c>
      <c r="N97" s="253">
        <v>10</v>
      </c>
      <c r="O97" s="253">
        <v>8</v>
      </c>
      <c r="P97" s="253">
        <v>10</v>
      </c>
      <c r="Q97" s="253">
        <v>10</v>
      </c>
      <c r="R97" s="253">
        <v>10</v>
      </c>
      <c r="S97" s="253">
        <v>10</v>
      </c>
      <c r="T97" s="253">
        <v>9</v>
      </c>
      <c r="U97" s="253">
        <v>9</v>
      </c>
      <c r="V97" s="253">
        <v>10</v>
      </c>
      <c r="W97" s="253">
        <v>10</v>
      </c>
      <c r="X97" s="253">
        <v>9</v>
      </c>
      <c r="Y97" s="253">
        <v>10</v>
      </c>
      <c r="Z97" s="253">
        <v>10</v>
      </c>
      <c r="AA97" s="253">
        <v>9</v>
      </c>
      <c r="AB97" s="253">
        <v>10</v>
      </c>
      <c r="AC97" s="253">
        <v>10</v>
      </c>
      <c r="AD97" s="253">
        <v>9</v>
      </c>
      <c r="AE97" s="253">
        <v>10</v>
      </c>
      <c r="AF97" s="253" t="s">
        <v>177</v>
      </c>
      <c r="AG97" s="253">
        <v>10</v>
      </c>
      <c r="AH97" s="253">
        <v>9</v>
      </c>
      <c r="AI97" s="253">
        <v>9</v>
      </c>
      <c r="AJ97" s="253" t="s">
        <v>177</v>
      </c>
      <c r="AK97" s="253"/>
      <c r="AL97" s="253" t="s">
        <v>177</v>
      </c>
      <c r="AM97" s="253"/>
      <c r="AN97" s="253"/>
      <c r="AO97" s="253" t="s">
        <v>177</v>
      </c>
      <c r="AP97" s="253"/>
      <c r="AQ97" s="253" t="s">
        <v>177</v>
      </c>
      <c r="AR97" s="253"/>
      <c r="AS97" s="253"/>
      <c r="AT97" s="253"/>
      <c r="AU97" s="253"/>
      <c r="AV97" s="253"/>
      <c r="AW97" s="253"/>
      <c r="AX97" s="253"/>
      <c r="AY97" s="253"/>
      <c r="AZ97" s="253"/>
      <c r="BA97" s="253"/>
      <c r="BB97" s="253"/>
      <c r="BC97" s="253"/>
      <c r="BD97" s="253"/>
      <c r="BE97" s="253"/>
      <c r="BF97" s="253"/>
      <c r="BG97" s="253"/>
      <c r="BH97" s="253"/>
      <c r="BI97" s="253"/>
      <c r="BJ97" s="253"/>
      <c r="BK97" s="253"/>
      <c r="BL97" s="253">
        <v>8</v>
      </c>
      <c r="BM97" s="253"/>
      <c r="BN97" s="253"/>
      <c r="BO97" s="253"/>
      <c r="BP97" s="253"/>
      <c r="BQ97" s="253"/>
      <c r="BR97" s="253"/>
      <c r="BS97" s="253"/>
      <c r="BT97" s="253"/>
      <c r="BU97" s="253"/>
      <c r="BV97" s="253"/>
      <c r="BW97" s="253"/>
      <c r="BX97" s="253"/>
      <c r="BY97" s="253"/>
      <c r="BZ97" s="253"/>
      <c r="CA97" s="253"/>
      <c r="CB97" s="253"/>
      <c r="CC97" s="253"/>
      <c r="CD97" s="253">
        <v>10</v>
      </c>
      <c r="CE97" s="253"/>
      <c r="CF97" s="253"/>
      <c r="CG97" s="230"/>
      <c r="CH97" s="231"/>
      <c r="CI97" s="231"/>
      <c r="CJ97" s="228"/>
      <c r="CK97" s="228"/>
    </row>
    <row r="98" spans="1:89" ht="12.75" x14ac:dyDescent="0.2">
      <c r="A98" s="277">
        <v>181855</v>
      </c>
      <c r="B98" s="200" t="str">
        <f t="shared" si="10"/>
        <v>5</v>
      </c>
      <c r="C98" s="116" t="s">
        <v>1517</v>
      </c>
      <c r="D98" s="253">
        <v>4</v>
      </c>
      <c r="E98" s="67"/>
      <c r="F98" s="93" t="s">
        <v>1644</v>
      </c>
      <c r="G98" s="94">
        <f t="shared" si="12"/>
        <v>6</v>
      </c>
      <c r="H98" s="201">
        <f t="shared" si="13"/>
        <v>0</v>
      </c>
      <c r="I98" s="202">
        <f t="shared" si="14"/>
        <v>0</v>
      </c>
      <c r="J98" s="203">
        <f t="shared" si="15"/>
        <v>27</v>
      </c>
      <c r="K98" s="203">
        <f t="shared" si="16"/>
        <v>27</v>
      </c>
      <c r="L98" s="66"/>
      <c r="M98" s="253">
        <v>9</v>
      </c>
      <c r="N98" s="253">
        <v>10</v>
      </c>
      <c r="O98" s="253">
        <v>10</v>
      </c>
      <c r="P98" s="253">
        <v>10</v>
      </c>
      <c r="Q98" s="253">
        <v>9</v>
      </c>
      <c r="R98" s="253">
        <v>9</v>
      </c>
      <c r="S98" s="253">
        <v>10</v>
      </c>
      <c r="T98" s="253">
        <v>10</v>
      </c>
      <c r="U98" s="253"/>
      <c r="V98" s="253">
        <v>10</v>
      </c>
      <c r="W98" s="253">
        <v>10</v>
      </c>
      <c r="X98" s="253">
        <v>10</v>
      </c>
      <c r="Y98" s="253">
        <v>10</v>
      </c>
      <c r="Z98" s="253">
        <v>9</v>
      </c>
      <c r="AA98" s="253">
        <v>9</v>
      </c>
      <c r="AB98" s="253">
        <v>9</v>
      </c>
      <c r="AC98" s="253">
        <v>10</v>
      </c>
      <c r="AD98" s="253">
        <v>10</v>
      </c>
      <c r="AE98" s="253">
        <v>10</v>
      </c>
      <c r="AF98" s="253">
        <v>10</v>
      </c>
      <c r="AG98" s="253">
        <v>10</v>
      </c>
      <c r="AH98" s="253">
        <v>8</v>
      </c>
      <c r="AI98" s="253">
        <v>10</v>
      </c>
      <c r="AJ98" s="253">
        <v>10</v>
      </c>
      <c r="AK98" s="253">
        <v>9</v>
      </c>
      <c r="AL98" s="253" t="s">
        <v>177</v>
      </c>
      <c r="AM98" s="253" t="s">
        <v>177</v>
      </c>
      <c r="AN98" s="253" t="s">
        <v>177</v>
      </c>
      <c r="AO98" s="253" t="s">
        <v>177</v>
      </c>
      <c r="AP98" s="253" t="s">
        <v>177</v>
      </c>
      <c r="AQ98" s="253" t="s">
        <v>177</v>
      </c>
      <c r="AR98" s="253"/>
      <c r="AS98" s="253"/>
      <c r="AT98" s="253"/>
      <c r="AU98" s="253"/>
      <c r="AV98" s="253"/>
      <c r="AW98" s="253"/>
      <c r="AX98" s="253"/>
      <c r="AY98" s="253"/>
      <c r="AZ98" s="253"/>
      <c r="BA98" s="253"/>
      <c r="BB98" s="253"/>
      <c r="BC98" s="253"/>
      <c r="BD98" s="253"/>
      <c r="BE98" s="253"/>
      <c r="BF98" s="253"/>
      <c r="BG98" s="253"/>
      <c r="BH98" s="253"/>
      <c r="BI98" s="253"/>
      <c r="BJ98" s="253"/>
      <c r="BK98" s="253"/>
      <c r="BL98" s="253">
        <v>10</v>
      </c>
      <c r="BM98" s="253"/>
      <c r="BN98" s="253"/>
      <c r="BO98" s="253"/>
      <c r="BP98" s="253"/>
      <c r="BQ98" s="253"/>
      <c r="BR98" s="253"/>
      <c r="BS98" s="253">
        <v>10</v>
      </c>
      <c r="BT98" s="253"/>
      <c r="BU98" s="253"/>
      <c r="BV98" s="253"/>
      <c r="BW98" s="253"/>
      <c r="BX98" s="253"/>
      <c r="BY98" s="253"/>
      <c r="BZ98" s="253"/>
      <c r="CA98" s="253"/>
      <c r="CB98" s="253"/>
      <c r="CC98" s="253"/>
      <c r="CD98" s="253">
        <v>9</v>
      </c>
      <c r="CE98" s="253"/>
      <c r="CF98" s="253"/>
      <c r="CG98" s="230"/>
      <c r="CH98" s="231"/>
      <c r="CI98" s="231"/>
      <c r="CJ98" s="228"/>
      <c r="CK98" s="228"/>
    </row>
    <row r="99" spans="1:89" ht="12.75" x14ac:dyDescent="0.2">
      <c r="A99" s="277">
        <v>181963</v>
      </c>
      <c r="B99" s="200" t="str">
        <f t="shared" si="10"/>
        <v>3</v>
      </c>
      <c r="C99" s="116" t="s">
        <v>1518</v>
      </c>
      <c r="D99" s="253">
        <v>4</v>
      </c>
      <c r="E99" s="67"/>
      <c r="F99" s="93" t="s">
        <v>1639</v>
      </c>
      <c r="G99" s="94">
        <f t="shared" si="12"/>
        <v>5</v>
      </c>
      <c r="H99" s="201">
        <f t="shared" si="13"/>
        <v>0</v>
      </c>
      <c r="I99" s="202">
        <f t="shared" si="14"/>
        <v>0</v>
      </c>
      <c r="J99" s="203">
        <f t="shared" si="15"/>
        <v>28</v>
      </c>
      <c r="K99" s="203">
        <f t="shared" si="16"/>
        <v>28</v>
      </c>
      <c r="L99" s="66"/>
      <c r="M99" s="253">
        <v>8</v>
      </c>
      <c r="N99" s="253">
        <v>8</v>
      </c>
      <c r="O99" s="253">
        <v>7</v>
      </c>
      <c r="P99" s="253">
        <v>9</v>
      </c>
      <c r="Q99" s="253">
        <v>8</v>
      </c>
      <c r="R99" s="253">
        <v>9</v>
      </c>
      <c r="S99" s="253">
        <v>9</v>
      </c>
      <c r="T99" s="253">
        <v>7</v>
      </c>
      <c r="U99" s="253">
        <v>7</v>
      </c>
      <c r="V99" s="253">
        <v>9</v>
      </c>
      <c r="W99" s="253">
        <v>9</v>
      </c>
      <c r="X99" s="253">
        <v>9</v>
      </c>
      <c r="Y99" s="253">
        <v>8</v>
      </c>
      <c r="Z99" s="253">
        <v>9</v>
      </c>
      <c r="AA99" s="253">
        <v>8</v>
      </c>
      <c r="AB99" s="253">
        <v>8</v>
      </c>
      <c r="AC99" s="253">
        <v>9</v>
      </c>
      <c r="AD99" s="253">
        <v>7</v>
      </c>
      <c r="AE99" s="253">
        <v>9</v>
      </c>
      <c r="AF99" s="253">
        <v>8</v>
      </c>
      <c r="AG99" s="253">
        <v>8</v>
      </c>
      <c r="AH99" s="253" t="s">
        <v>177</v>
      </c>
      <c r="AI99" s="253">
        <v>9</v>
      </c>
      <c r="AJ99" s="253" t="s">
        <v>177</v>
      </c>
      <c r="AK99" s="253">
        <v>7</v>
      </c>
      <c r="AL99" s="253" t="s">
        <v>177</v>
      </c>
      <c r="AM99" s="253"/>
      <c r="AN99" s="253">
        <v>9</v>
      </c>
      <c r="AO99" s="253">
        <v>9</v>
      </c>
      <c r="AP99" s="253"/>
      <c r="AQ99" s="253" t="s">
        <v>177</v>
      </c>
      <c r="AR99" s="253"/>
      <c r="AS99" s="253"/>
      <c r="AT99" s="253"/>
      <c r="AU99" s="253" t="s">
        <v>177</v>
      </c>
      <c r="AV99" s="253"/>
      <c r="AW99" s="253"/>
      <c r="AX99" s="253"/>
      <c r="AY99" s="253"/>
      <c r="AZ99" s="253"/>
      <c r="BA99" s="253"/>
      <c r="BB99" s="253"/>
      <c r="BC99" s="253"/>
      <c r="BD99" s="253"/>
      <c r="BE99" s="253"/>
      <c r="BF99" s="253"/>
      <c r="BG99" s="253"/>
      <c r="BH99" s="253"/>
      <c r="BI99" s="253"/>
      <c r="BJ99" s="253"/>
      <c r="BK99" s="253"/>
      <c r="BL99" s="253">
        <v>9</v>
      </c>
      <c r="BM99" s="253"/>
      <c r="BN99" s="253"/>
      <c r="BO99" s="253"/>
      <c r="BP99" s="253">
        <v>9</v>
      </c>
      <c r="BQ99" s="253"/>
      <c r="BR99" s="253"/>
      <c r="BS99" s="253"/>
      <c r="BT99" s="253"/>
      <c r="BU99" s="253"/>
      <c r="BV99" s="253"/>
      <c r="BW99" s="253"/>
      <c r="BX99" s="253"/>
      <c r="BY99" s="253"/>
      <c r="BZ99" s="253"/>
      <c r="CA99" s="253"/>
      <c r="CB99" s="253"/>
      <c r="CC99" s="253"/>
      <c r="CD99" s="253">
        <v>8</v>
      </c>
      <c r="CE99" s="253"/>
      <c r="CF99" s="253"/>
      <c r="CG99" s="230"/>
      <c r="CH99" s="231"/>
      <c r="CI99" s="231"/>
      <c r="CJ99" s="228"/>
      <c r="CK99" s="228"/>
    </row>
    <row r="100" spans="1:89" ht="12.75" x14ac:dyDescent="0.2">
      <c r="A100" s="277">
        <v>181989</v>
      </c>
      <c r="B100" s="200" t="str">
        <f t="shared" si="10"/>
        <v>9</v>
      </c>
      <c r="C100" s="116" t="s">
        <v>1519</v>
      </c>
      <c r="D100" s="253">
        <v>4</v>
      </c>
      <c r="E100" s="67"/>
      <c r="F100" s="93" t="s">
        <v>1664</v>
      </c>
      <c r="G100" s="94">
        <f t="shared" si="12"/>
        <v>5</v>
      </c>
      <c r="H100" s="201">
        <f t="shared" si="13"/>
        <v>0</v>
      </c>
      <c r="I100" s="202">
        <f t="shared" si="14"/>
        <v>0</v>
      </c>
      <c r="J100" s="203">
        <f t="shared" si="15"/>
        <v>26</v>
      </c>
      <c r="K100" s="203">
        <f t="shared" si="16"/>
        <v>26</v>
      </c>
      <c r="L100" s="66"/>
      <c r="M100" s="253">
        <v>8</v>
      </c>
      <c r="N100" s="253">
        <v>8</v>
      </c>
      <c r="O100" s="253">
        <v>8</v>
      </c>
      <c r="P100" s="253">
        <v>9</v>
      </c>
      <c r="Q100" s="253">
        <v>8</v>
      </c>
      <c r="R100" s="253">
        <v>9</v>
      </c>
      <c r="S100" s="253">
        <v>9</v>
      </c>
      <c r="T100" s="253">
        <v>8</v>
      </c>
      <c r="U100" s="253">
        <v>8</v>
      </c>
      <c r="V100" s="253">
        <v>10</v>
      </c>
      <c r="W100" s="253">
        <v>9</v>
      </c>
      <c r="X100" s="253">
        <v>8</v>
      </c>
      <c r="Y100" s="253">
        <v>9</v>
      </c>
      <c r="Z100" s="253">
        <v>9</v>
      </c>
      <c r="AA100" s="253">
        <v>8</v>
      </c>
      <c r="AB100" s="253">
        <v>8</v>
      </c>
      <c r="AC100" s="253">
        <v>10</v>
      </c>
      <c r="AD100" s="253">
        <v>9</v>
      </c>
      <c r="AE100" s="253">
        <v>8</v>
      </c>
      <c r="AF100" s="253">
        <v>10</v>
      </c>
      <c r="AG100" s="253" t="s">
        <v>177</v>
      </c>
      <c r="AH100" s="253">
        <v>8</v>
      </c>
      <c r="AI100" s="253">
        <v>9</v>
      </c>
      <c r="AJ100" s="253">
        <v>8</v>
      </c>
      <c r="AK100" s="253">
        <v>8</v>
      </c>
      <c r="AL100" s="253"/>
      <c r="AM100" s="253"/>
      <c r="AN100" s="253" t="s">
        <v>177</v>
      </c>
      <c r="AO100" s="253" t="s">
        <v>177</v>
      </c>
      <c r="AP100" s="253" t="s">
        <v>177</v>
      </c>
      <c r="AQ100" s="253"/>
      <c r="AR100" s="253"/>
      <c r="AS100" s="253"/>
      <c r="AT100" s="253"/>
      <c r="AU100" s="253"/>
      <c r="AV100" s="253"/>
      <c r="AW100" s="253"/>
      <c r="AX100" s="253"/>
      <c r="AY100" s="253"/>
      <c r="AZ100" s="253"/>
      <c r="BA100" s="253"/>
      <c r="BB100" s="253"/>
      <c r="BC100" s="253"/>
      <c r="BD100" s="253"/>
      <c r="BE100" s="253"/>
      <c r="BF100" s="253"/>
      <c r="BG100" s="253"/>
      <c r="BH100" s="253"/>
      <c r="BI100" s="253"/>
      <c r="BJ100" s="253"/>
      <c r="BK100" s="253"/>
      <c r="BL100" s="253">
        <v>8</v>
      </c>
      <c r="BM100" s="253"/>
      <c r="BN100" s="253"/>
      <c r="BO100" s="253"/>
      <c r="BP100" s="253"/>
      <c r="BQ100" s="253"/>
      <c r="BR100" s="253"/>
      <c r="BS100" s="253"/>
      <c r="BT100" s="253" t="s">
        <v>177</v>
      </c>
      <c r="BU100" s="253"/>
      <c r="BV100" s="253"/>
      <c r="BW100" s="253"/>
      <c r="BX100" s="253"/>
      <c r="BY100" s="253"/>
      <c r="BZ100" s="253"/>
      <c r="CA100" s="253"/>
      <c r="CB100" s="253"/>
      <c r="CC100" s="253"/>
      <c r="CD100" s="253">
        <v>8</v>
      </c>
      <c r="CE100" s="253"/>
      <c r="CF100" s="253"/>
      <c r="CG100" s="230"/>
      <c r="CH100" s="231"/>
      <c r="CI100" s="231"/>
      <c r="CJ100" s="228"/>
      <c r="CK100" s="228"/>
    </row>
    <row r="101" spans="1:89" ht="12.75" x14ac:dyDescent="0.2">
      <c r="A101" s="277">
        <v>181997</v>
      </c>
      <c r="B101" s="200" t="str">
        <f t="shared" si="10"/>
        <v>7</v>
      </c>
      <c r="C101" s="116" t="s">
        <v>1520</v>
      </c>
      <c r="D101" s="253">
        <v>4</v>
      </c>
      <c r="E101" s="67"/>
      <c r="F101" s="93" t="s">
        <v>1665</v>
      </c>
      <c r="G101" s="94">
        <f t="shared" si="12"/>
        <v>6</v>
      </c>
      <c r="H101" s="201">
        <f t="shared" si="13"/>
        <v>0</v>
      </c>
      <c r="I101" s="202">
        <f t="shared" si="14"/>
        <v>0</v>
      </c>
      <c r="J101" s="203">
        <f t="shared" si="15"/>
        <v>21</v>
      </c>
      <c r="K101" s="203">
        <f t="shared" si="16"/>
        <v>21</v>
      </c>
      <c r="L101" s="66"/>
      <c r="M101" s="253">
        <v>9</v>
      </c>
      <c r="N101" s="253">
        <v>8</v>
      </c>
      <c r="O101" s="253">
        <v>7</v>
      </c>
      <c r="P101" s="253">
        <v>9</v>
      </c>
      <c r="Q101" s="253">
        <v>8</v>
      </c>
      <c r="R101" s="253">
        <v>9</v>
      </c>
      <c r="S101" s="253">
        <v>8</v>
      </c>
      <c r="T101" s="253">
        <v>9</v>
      </c>
      <c r="U101" s="253">
        <v>8</v>
      </c>
      <c r="V101" s="253">
        <v>10</v>
      </c>
      <c r="W101" s="253">
        <v>10</v>
      </c>
      <c r="X101" s="253">
        <v>9</v>
      </c>
      <c r="Y101" s="253">
        <v>9</v>
      </c>
      <c r="Z101" s="253">
        <v>8</v>
      </c>
      <c r="AA101" s="253">
        <v>8</v>
      </c>
      <c r="AB101" s="253" t="s">
        <v>177</v>
      </c>
      <c r="AC101" s="253">
        <v>10</v>
      </c>
      <c r="AD101" s="253">
        <v>9</v>
      </c>
      <c r="AE101" s="253" t="s">
        <v>177</v>
      </c>
      <c r="AF101" s="253">
        <v>9</v>
      </c>
      <c r="AG101" s="253" t="s">
        <v>177</v>
      </c>
      <c r="AH101" s="253"/>
      <c r="AI101" s="253"/>
      <c r="AJ101" s="253"/>
      <c r="AK101" s="253" t="s">
        <v>177</v>
      </c>
      <c r="AL101" s="253"/>
      <c r="AM101" s="253" t="s">
        <v>177</v>
      </c>
      <c r="AN101" s="253"/>
      <c r="AO101" s="253">
        <v>10</v>
      </c>
      <c r="AP101" s="253"/>
      <c r="AQ101" s="253"/>
      <c r="AR101" s="253"/>
      <c r="AS101" s="253"/>
      <c r="AT101" s="253"/>
      <c r="AU101" s="253"/>
      <c r="AV101" s="253"/>
      <c r="AW101" s="253"/>
      <c r="AX101" s="253"/>
      <c r="AY101" s="253"/>
      <c r="AZ101" s="253"/>
      <c r="BA101" s="253"/>
      <c r="BB101" s="253"/>
      <c r="BC101" s="253"/>
      <c r="BD101" s="253"/>
      <c r="BE101" s="253"/>
      <c r="BF101" s="253"/>
      <c r="BG101" s="253"/>
      <c r="BH101" s="253"/>
      <c r="BI101" s="253"/>
      <c r="BJ101" s="253"/>
      <c r="BK101" s="253"/>
      <c r="BL101" s="253">
        <v>10</v>
      </c>
      <c r="BM101" s="253"/>
      <c r="BN101" s="253"/>
      <c r="BO101" s="253"/>
      <c r="BP101" s="253"/>
      <c r="BQ101" s="253"/>
      <c r="BR101" s="253" t="s">
        <v>177</v>
      </c>
      <c r="BS101" s="253"/>
      <c r="BT101" s="253"/>
      <c r="BU101" s="253"/>
      <c r="BV101" s="253"/>
      <c r="BW101" s="253"/>
      <c r="BX101" s="253"/>
      <c r="BY101" s="253"/>
      <c r="BZ101" s="253"/>
      <c r="CA101" s="253"/>
      <c r="CB101" s="253"/>
      <c r="CC101" s="253"/>
      <c r="CD101" s="253">
        <v>8</v>
      </c>
      <c r="CE101" s="253"/>
      <c r="CF101" s="253"/>
      <c r="CG101" s="230"/>
      <c r="CH101" s="231"/>
      <c r="CI101" s="231"/>
      <c r="CJ101" s="228"/>
      <c r="CK101" s="228"/>
    </row>
    <row r="102" spans="1:89" ht="12.75" x14ac:dyDescent="0.2">
      <c r="A102" s="277">
        <v>182005</v>
      </c>
      <c r="B102" s="200" t="str">
        <f t="shared" si="10"/>
        <v>5</v>
      </c>
      <c r="C102" s="116" t="s">
        <v>1521</v>
      </c>
      <c r="D102" s="253">
        <v>4</v>
      </c>
      <c r="E102" s="67"/>
      <c r="F102" s="93" t="s">
        <v>1665</v>
      </c>
      <c r="G102" s="94">
        <f t="shared" si="12"/>
        <v>6</v>
      </c>
      <c r="H102" s="201">
        <f t="shared" si="13"/>
        <v>0</v>
      </c>
      <c r="I102" s="202">
        <f t="shared" si="14"/>
        <v>0</v>
      </c>
      <c r="J102" s="203">
        <f t="shared" si="15"/>
        <v>26</v>
      </c>
      <c r="K102" s="203">
        <f t="shared" si="16"/>
        <v>26</v>
      </c>
      <c r="L102" s="66"/>
      <c r="M102" s="253">
        <v>10</v>
      </c>
      <c r="N102" s="253">
        <v>10</v>
      </c>
      <c r="O102" s="253">
        <v>10</v>
      </c>
      <c r="P102" s="253">
        <v>10</v>
      </c>
      <c r="Q102" s="253">
        <v>10</v>
      </c>
      <c r="R102" s="253">
        <v>10</v>
      </c>
      <c r="S102" s="253">
        <v>9</v>
      </c>
      <c r="T102" s="253">
        <v>9</v>
      </c>
      <c r="U102" s="253">
        <v>9</v>
      </c>
      <c r="V102" s="253">
        <v>10</v>
      </c>
      <c r="W102" s="253">
        <v>10</v>
      </c>
      <c r="X102" s="253">
        <v>10</v>
      </c>
      <c r="Y102" s="253">
        <v>10</v>
      </c>
      <c r="Z102" s="253">
        <v>10</v>
      </c>
      <c r="AA102" s="253">
        <v>9</v>
      </c>
      <c r="AB102" s="253">
        <v>10</v>
      </c>
      <c r="AC102" s="253">
        <v>10</v>
      </c>
      <c r="AD102" s="253">
        <v>10</v>
      </c>
      <c r="AE102" s="253">
        <v>10</v>
      </c>
      <c r="AF102" s="253">
        <v>10</v>
      </c>
      <c r="AG102" s="253">
        <v>10</v>
      </c>
      <c r="AH102" s="253">
        <v>9</v>
      </c>
      <c r="AI102" s="253">
        <v>10</v>
      </c>
      <c r="AJ102" s="253"/>
      <c r="AK102" s="253"/>
      <c r="AL102" s="253" t="s">
        <v>177</v>
      </c>
      <c r="AM102" s="253" t="s">
        <v>177</v>
      </c>
      <c r="AN102" s="253" t="s">
        <v>177</v>
      </c>
      <c r="AO102" s="253" t="s">
        <v>177</v>
      </c>
      <c r="AP102" s="253" t="s">
        <v>177</v>
      </c>
      <c r="AQ102" s="253" t="s">
        <v>177</v>
      </c>
      <c r="AR102" s="253"/>
      <c r="AS102" s="253"/>
      <c r="AT102" s="253"/>
      <c r="AU102" s="253"/>
      <c r="AV102" s="253"/>
      <c r="AW102" s="253"/>
      <c r="AX102" s="253"/>
      <c r="AY102" s="253"/>
      <c r="AZ102" s="253"/>
      <c r="BA102" s="253"/>
      <c r="BB102" s="253"/>
      <c r="BC102" s="253"/>
      <c r="BD102" s="253"/>
      <c r="BE102" s="253"/>
      <c r="BF102" s="253"/>
      <c r="BG102" s="253"/>
      <c r="BH102" s="253"/>
      <c r="BI102" s="253"/>
      <c r="BJ102" s="253"/>
      <c r="BK102" s="253"/>
      <c r="BL102" s="253">
        <v>10</v>
      </c>
      <c r="BM102" s="253"/>
      <c r="BN102" s="253"/>
      <c r="BO102" s="253"/>
      <c r="BP102" s="253"/>
      <c r="BQ102" s="253"/>
      <c r="BR102" s="253"/>
      <c r="BS102" s="253"/>
      <c r="BT102" s="253"/>
      <c r="BU102" s="253">
        <v>10</v>
      </c>
      <c r="BV102" s="253"/>
      <c r="BW102" s="253"/>
      <c r="BX102" s="253"/>
      <c r="BY102" s="253"/>
      <c r="BZ102" s="253"/>
      <c r="CA102" s="253"/>
      <c r="CB102" s="253"/>
      <c r="CC102" s="253"/>
      <c r="CD102" s="253">
        <v>8</v>
      </c>
      <c r="CE102" s="253"/>
      <c r="CF102" s="253"/>
      <c r="CG102" s="230"/>
      <c r="CH102" s="231"/>
      <c r="CI102" s="231"/>
      <c r="CJ102" s="228"/>
      <c r="CK102" s="228"/>
    </row>
    <row r="103" spans="1:89" ht="12.75" x14ac:dyDescent="0.2">
      <c r="A103" s="277">
        <v>182098</v>
      </c>
      <c r="B103" s="200" t="str">
        <f t="shared" si="10"/>
        <v>8</v>
      </c>
      <c r="C103" s="116" t="s">
        <v>1522</v>
      </c>
      <c r="D103" s="253">
        <v>4</v>
      </c>
      <c r="E103" s="67"/>
      <c r="F103" s="93" t="s">
        <v>1666</v>
      </c>
      <c r="G103" s="94">
        <f t="shared" si="12"/>
        <v>4</v>
      </c>
      <c r="H103" s="201">
        <f t="shared" si="13"/>
        <v>1</v>
      </c>
      <c r="I103" s="202">
        <f t="shared" si="14"/>
        <v>0</v>
      </c>
      <c r="J103" s="203">
        <f t="shared" si="15"/>
        <v>20</v>
      </c>
      <c r="K103" s="203">
        <f t="shared" si="16"/>
        <v>21</v>
      </c>
      <c r="L103" s="66"/>
      <c r="M103" s="253">
        <v>7</v>
      </c>
      <c r="N103" s="253">
        <v>8</v>
      </c>
      <c r="O103" s="253">
        <v>6</v>
      </c>
      <c r="P103" s="253">
        <v>8</v>
      </c>
      <c r="Q103" s="253">
        <v>6</v>
      </c>
      <c r="R103" s="253">
        <v>7</v>
      </c>
      <c r="S103" s="253">
        <v>7</v>
      </c>
      <c r="T103" s="253">
        <v>7</v>
      </c>
      <c r="U103" s="253" t="s">
        <v>177</v>
      </c>
      <c r="V103" s="253">
        <v>6</v>
      </c>
      <c r="W103" s="253">
        <v>7</v>
      </c>
      <c r="X103" s="253">
        <v>8</v>
      </c>
      <c r="Y103" s="253">
        <v>8</v>
      </c>
      <c r="Z103" s="253">
        <v>7</v>
      </c>
      <c r="AA103" s="253">
        <v>7</v>
      </c>
      <c r="AB103" s="253">
        <v>6</v>
      </c>
      <c r="AC103" s="253">
        <v>9</v>
      </c>
      <c r="AD103" s="253">
        <v>7</v>
      </c>
      <c r="AE103" s="253">
        <v>8</v>
      </c>
      <c r="AF103" s="253"/>
      <c r="AG103" s="253"/>
      <c r="AH103" s="253" t="s">
        <v>177</v>
      </c>
      <c r="AI103" s="253">
        <v>5</v>
      </c>
      <c r="AJ103" s="253" t="s">
        <v>177</v>
      </c>
      <c r="AK103" s="253">
        <v>6</v>
      </c>
      <c r="AL103" s="253"/>
      <c r="AM103" s="253"/>
      <c r="AN103" s="253"/>
      <c r="AO103" s="253"/>
      <c r="AP103" s="253"/>
      <c r="AQ103" s="253"/>
      <c r="AR103" s="253"/>
      <c r="AS103" s="253"/>
      <c r="AT103" s="253"/>
      <c r="AU103" s="253"/>
      <c r="AV103" s="253"/>
      <c r="AW103" s="253"/>
      <c r="AX103" s="253"/>
      <c r="AY103" s="253"/>
      <c r="AZ103" s="253"/>
      <c r="BA103" s="253"/>
      <c r="BB103" s="253"/>
      <c r="BC103" s="253"/>
      <c r="BD103" s="253"/>
      <c r="BE103" s="253"/>
      <c r="BF103" s="253"/>
      <c r="BG103" s="253"/>
      <c r="BH103" s="253"/>
      <c r="BI103" s="253"/>
      <c r="BJ103" s="253"/>
      <c r="BK103" s="253"/>
      <c r="BL103" s="253">
        <v>10</v>
      </c>
      <c r="BM103" s="253"/>
      <c r="BN103" s="253"/>
      <c r="BO103" s="253"/>
      <c r="BP103" s="253"/>
      <c r="BQ103" s="253"/>
      <c r="BR103" s="253"/>
      <c r="BS103" s="253"/>
      <c r="BT103" s="253"/>
      <c r="BU103" s="253"/>
      <c r="BV103" s="253"/>
      <c r="BW103" s="253"/>
      <c r="BX103" s="253"/>
      <c r="BY103" s="253"/>
      <c r="BZ103" s="253"/>
      <c r="CA103" s="253"/>
      <c r="CB103" s="253"/>
      <c r="CC103" s="253"/>
      <c r="CD103" s="253" t="s">
        <v>177</v>
      </c>
      <c r="CE103" s="253"/>
      <c r="CF103" s="253"/>
      <c r="CG103" s="230"/>
      <c r="CH103" s="231"/>
      <c r="CI103" s="231"/>
      <c r="CJ103" s="228"/>
      <c r="CK103" s="228"/>
    </row>
    <row r="104" spans="1:89" ht="12.75" x14ac:dyDescent="0.2">
      <c r="A104" s="277">
        <v>182205</v>
      </c>
      <c r="B104" s="200" t="str">
        <f t="shared" si="10"/>
        <v>5</v>
      </c>
      <c r="C104" s="116" t="s">
        <v>1523</v>
      </c>
      <c r="D104" s="253">
        <v>4</v>
      </c>
      <c r="E104" s="67"/>
      <c r="F104" s="93" t="s">
        <v>1644</v>
      </c>
      <c r="G104" s="94">
        <f t="shared" si="12"/>
        <v>6</v>
      </c>
      <c r="H104" s="201">
        <f t="shared" si="13"/>
        <v>0</v>
      </c>
      <c r="I104" s="202">
        <f t="shared" si="14"/>
        <v>0</v>
      </c>
      <c r="J104" s="203">
        <f t="shared" si="15"/>
        <v>27</v>
      </c>
      <c r="K104" s="203">
        <f t="shared" si="16"/>
        <v>27</v>
      </c>
      <c r="L104" s="66"/>
      <c r="M104" s="253">
        <v>9</v>
      </c>
      <c r="N104" s="253">
        <v>10</v>
      </c>
      <c r="O104" s="253">
        <v>9</v>
      </c>
      <c r="P104" s="253">
        <v>10</v>
      </c>
      <c r="Q104" s="253">
        <v>8</v>
      </c>
      <c r="R104" s="253">
        <v>10</v>
      </c>
      <c r="S104" s="253">
        <v>10</v>
      </c>
      <c r="T104" s="253">
        <v>9</v>
      </c>
      <c r="U104" s="253"/>
      <c r="V104" s="253">
        <v>10</v>
      </c>
      <c r="W104" s="253">
        <v>10</v>
      </c>
      <c r="X104" s="253">
        <v>10</v>
      </c>
      <c r="Y104" s="253">
        <v>10</v>
      </c>
      <c r="Z104" s="253">
        <v>10</v>
      </c>
      <c r="AA104" s="253">
        <v>9</v>
      </c>
      <c r="AB104" s="253">
        <v>9</v>
      </c>
      <c r="AC104" s="253">
        <v>10</v>
      </c>
      <c r="AD104" s="253">
        <v>10</v>
      </c>
      <c r="AE104" s="253">
        <v>10</v>
      </c>
      <c r="AF104" s="253">
        <v>9</v>
      </c>
      <c r="AG104" s="253">
        <v>10</v>
      </c>
      <c r="AH104" s="253">
        <v>9</v>
      </c>
      <c r="AI104" s="253">
        <v>10</v>
      </c>
      <c r="AJ104" s="253">
        <v>9</v>
      </c>
      <c r="AK104" s="253">
        <v>9</v>
      </c>
      <c r="AL104" s="253" t="s">
        <v>177</v>
      </c>
      <c r="AM104" s="253" t="s">
        <v>177</v>
      </c>
      <c r="AN104" s="253" t="s">
        <v>177</v>
      </c>
      <c r="AO104" s="253" t="s">
        <v>177</v>
      </c>
      <c r="AP104" s="253" t="s">
        <v>177</v>
      </c>
      <c r="AQ104" s="253" t="s">
        <v>177</v>
      </c>
      <c r="AR104" s="253"/>
      <c r="AS104" s="253"/>
      <c r="AT104" s="253"/>
      <c r="AU104" s="253"/>
      <c r="AV104" s="253"/>
      <c r="AW104" s="253"/>
      <c r="AX104" s="253"/>
      <c r="AY104" s="253"/>
      <c r="AZ104" s="253"/>
      <c r="BA104" s="253"/>
      <c r="BB104" s="253"/>
      <c r="BC104" s="253"/>
      <c r="BD104" s="253"/>
      <c r="BE104" s="253"/>
      <c r="BF104" s="253"/>
      <c r="BG104" s="253"/>
      <c r="BH104" s="253"/>
      <c r="BI104" s="253"/>
      <c r="BJ104" s="253"/>
      <c r="BK104" s="253"/>
      <c r="BL104" s="253">
        <v>10</v>
      </c>
      <c r="BM104" s="253"/>
      <c r="BN104" s="253"/>
      <c r="BO104" s="253"/>
      <c r="BP104" s="253">
        <v>9</v>
      </c>
      <c r="BQ104" s="253"/>
      <c r="BR104" s="253"/>
      <c r="BS104" s="253"/>
      <c r="BT104" s="253"/>
      <c r="BU104" s="253"/>
      <c r="BV104" s="253"/>
      <c r="BW104" s="253"/>
      <c r="BX104" s="253"/>
      <c r="BY104" s="253"/>
      <c r="BZ104" s="253"/>
      <c r="CA104" s="253"/>
      <c r="CB104" s="253"/>
      <c r="CC104" s="253"/>
      <c r="CD104" s="253">
        <v>9</v>
      </c>
      <c r="CE104" s="253"/>
      <c r="CF104" s="253"/>
      <c r="CG104" s="230"/>
      <c r="CH104" s="231"/>
      <c r="CI104" s="231"/>
      <c r="CJ104" s="228"/>
      <c r="CK104" s="228"/>
    </row>
    <row r="105" spans="1:89" ht="12.75" x14ac:dyDescent="0.2">
      <c r="A105" s="277">
        <v>182247</v>
      </c>
      <c r="B105" s="200" t="str">
        <f t="shared" si="10"/>
        <v>7</v>
      </c>
      <c r="C105" s="116" t="s">
        <v>1524</v>
      </c>
      <c r="D105" s="253">
        <v>4</v>
      </c>
      <c r="E105" s="67"/>
      <c r="F105" s="93" t="s">
        <v>1639</v>
      </c>
      <c r="G105" s="94">
        <f t="shared" si="12"/>
        <v>5</v>
      </c>
      <c r="H105" s="201">
        <f t="shared" si="13"/>
        <v>0</v>
      </c>
      <c r="I105" s="202">
        <f t="shared" si="14"/>
        <v>0</v>
      </c>
      <c r="J105" s="203">
        <f t="shared" si="15"/>
        <v>27</v>
      </c>
      <c r="K105" s="203">
        <f t="shared" si="16"/>
        <v>27</v>
      </c>
      <c r="L105" s="66"/>
      <c r="M105" s="253">
        <v>9</v>
      </c>
      <c r="N105" s="253">
        <v>9</v>
      </c>
      <c r="O105" s="253">
        <v>7</v>
      </c>
      <c r="P105" s="253">
        <v>9</v>
      </c>
      <c r="Q105" s="253">
        <v>8</v>
      </c>
      <c r="R105" s="253">
        <v>9</v>
      </c>
      <c r="S105" s="253">
        <v>10</v>
      </c>
      <c r="T105" s="253">
        <v>8</v>
      </c>
      <c r="U105" s="253">
        <v>10</v>
      </c>
      <c r="V105" s="253">
        <v>8</v>
      </c>
      <c r="W105" s="253">
        <v>10</v>
      </c>
      <c r="X105" s="253">
        <v>8</v>
      </c>
      <c r="Y105" s="253">
        <v>9</v>
      </c>
      <c r="Z105" s="253">
        <v>9</v>
      </c>
      <c r="AA105" s="253">
        <v>8</v>
      </c>
      <c r="AB105" s="253">
        <v>8</v>
      </c>
      <c r="AC105" s="253">
        <v>10</v>
      </c>
      <c r="AD105" s="253">
        <v>9</v>
      </c>
      <c r="AE105" s="253">
        <v>9</v>
      </c>
      <c r="AF105" s="253">
        <v>8</v>
      </c>
      <c r="AG105" s="253">
        <v>9</v>
      </c>
      <c r="AH105" s="253" t="s">
        <v>177</v>
      </c>
      <c r="AI105" s="253">
        <v>9</v>
      </c>
      <c r="AJ105" s="253">
        <v>9</v>
      </c>
      <c r="AK105" s="253"/>
      <c r="AL105" s="253" t="s">
        <v>177</v>
      </c>
      <c r="AM105" s="253" t="s">
        <v>177</v>
      </c>
      <c r="AN105" s="253" t="s">
        <v>177</v>
      </c>
      <c r="AO105" s="253">
        <v>10</v>
      </c>
      <c r="AP105" s="253"/>
      <c r="AQ105" s="253" t="s">
        <v>177</v>
      </c>
      <c r="AR105" s="253"/>
      <c r="AS105" s="253"/>
      <c r="AT105" s="253"/>
      <c r="AU105" s="253"/>
      <c r="AV105" s="253"/>
      <c r="AW105" s="253"/>
      <c r="AX105" s="253"/>
      <c r="AY105" s="253"/>
      <c r="AZ105" s="253"/>
      <c r="BA105" s="253"/>
      <c r="BB105" s="253"/>
      <c r="BC105" s="253"/>
      <c r="BD105" s="253"/>
      <c r="BE105" s="253"/>
      <c r="BF105" s="253"/>
      <c r="BG105" s="253"/>
      <c r="BH105" s="253"/>
      <c r="BI105" s="253"/>
      <c r="BJ105" s="253"/>
      <c r="BK105" s="253"/>
      <c r="BL105" s="253">
        <v>10</v>
      </c>
      <c r="BM105" s="253"/>
      <c r="BN105" s="253"/>
      <c r="BO105" s="253"/>
      <c r="BP105" s="253"/>
      <c r="BQ105" s="253"/>
      <c r="BR105" s="253">
        <v>9</v>
      </c>
      <c r="BS105" s="253"/>
      <c r="BT105" s="253"/>
      <c r="BU105" s="253"/>
      <c r="BV105" s="253"/>
      <c r="BW105" s="253"/>
      <c r="BX105" s="253"/>
      <c r="BY105" s="253"/>
      <c r="BZ105" s="253"/>
      <c r="CA105" s="253"/>
      <c r="CB105" s="253"/>
      <c r="CC105" s="253"/>
      <c r="CD105" s="253">
        <v>9</v>
      </c>
      <c r="CE105" s="253"/>
      <c r="CF105" s="253"/>
      <c r="CG105" s="230"/>
      <c r="CH105" s="231"/>
      <c r="CI105" s="231"/>
      <c r="CJ105" s="228"/>
      <c r="CK105" s="228"/>
    </row>
    <row r="106" spans="1:89" ht="12.75" x14ac:dyDescent="0.2">
      <c r="A106" s="277">
        <v>182283</v>
      </c>
      <c r="B106" s="200" t="str">
        <f t="shared" si="10"/>
        <v>3</v>
      </c>
      <c r="C106" s="116" t="s">
        <v>1525</v>
      </c>
      <c r="D106" s="253">
        <v>4</v>
      </c>
      <c r="E106" s="67"/>
      <c r="F106" s="93" t="s">
        <v>1659</v>
      </c>
      <c r="G106" s="94">
        <f t="shared" si="12"/>
        <v>5</v>
      </c>
      <c r="H106" s="201">
        <f t="shared" si="13"/>
        <v>0</v>
      </c>
      <c r="I106" s="202">
        <f t="shared" si="14"/>
        <v>0</v>
      </c>
      <c r="J106" s="203">
        <f t="shared" si="15"/>
        <v>26</v>
      </c>
      <c r="K106" s="203">
        <f t="shared" si="16"/>
        <v>26</v>
      </c>
      <c r="L106" s="66"/>
      <c r="M106" s="253">
        <v>10</v>
      </c>
      <c r="N106" s="253">
        <v>10</v>
      </c>
      <c r="O106" s="253">
        <v>10</v>
      </c>
      <c r="P106" s="253">
        <v>9</v>
      </c>
      <c r="Q106" s="253">
        <v>10</v>
      </c>
      <c r="R106" s="253">
        <v>9</v>
      </c>
      <c r="S106" s="253">
        <v>9</v>
      </c>
      <c r="T106" s="253">
        <v>9</v>
      </c>
      <c r="U106" s="253">
        <v>9</v>
      </c>
      <c r="V106" s="253">
        <v>10</v>
      </c>
      <c r="W106" s="253">
        <v>10</v>
      </c>
      <c r="X106" s="253">
        <v>9</v>
      </c>
      <c r="Y106" s="253">
        <v>9</v>
      </c>
      <c r="Z106" s="253">
        <v>9</v>
      </c>
      <c r="AA106" s="253">
        <v>9</v>
      </c>
      <c r="AB106" s="253">
        <v>9</v>
      </c>
      <c r="AC106" s="253">
        <v>10</v>
      </c>
      <c r="AD106" s="253">
        <v>9</v>
      </c>
      <c r="AE106" s="253">
        <v>10</v>
      </c>
      <c r="AF106" s="253">
        <v>7</v>
      </c>
      <c r="AG106" s="253">
        <v>9</v>
      </c>
      <c r="AH106" s="253">
        <v>8</v>
      </c>
      <c r="AI106" s="253">
        <v>10</v>
      </c>
      <c r="AJ106" s="253">
        <v>9</v>
      </c>
      <c r="AK106" s="253" t="s">
        <v>177</v>
      </c>
      <c r="AL106" s="253" t="s">
        <v>177</v>
      </c>
      <c r="AM106" s="253"/>
      <c r="AN106" s="253"/>
      <c r="AO106" s="253" t="s">
        <v>177</v>
      </c>
      <c r="AP106" s="253"/>
      <c r="AQ106" s="253" t="s">
        <v>177</v>
      </c>
      <c r="AR106" s="253"/>
      <c r="AS106" s="253"/>
      <c r="AT106" s="253"/>
      <c r="AU106" s="253"/>
      <c r="AV106" s="253"/>
      <c r="AW106" s="253"/>
      <c r="AX106" s="253"/>
      <c r="AY106" s="253"/>
      <c r="AZ106" s="253"/>
      <c r="BA106" s="253"/>
      <c r="BB106" s="253"/>
      <c r="BC106" s="253"/>
      <c r="BD106" s="253"/>
      <c r="BE106" s="253"/>
      <c r="BF106" s="253"/>
      <c r="BG106" s="253"/>
      <c r="BH106" s="253"/>
      <c r="BI106" s="253"/>
      <c r="BJ106" s="253"/>
      <c r="BK106" s="253"/>
      <c r="BL106" s="253">
        <v>9</v>
      </c>
      <c r="BM106" s="253"/>
      <c r="BN106" s="253"/>
      <c r="BO106" s="253"/>
      <c r="BP106" s="253"/>
      <c r="BQ106" s="253"/>
      <c r="BR106" s="253"/>
      <c r="BS106" s="253"/>
      <c r="BT106" s="253"/>
      <c r="BU106" s="253"/>
      <c r="BV106" s="253"/>
      <c r="BW106" s="253"/>
      <c r="BX106" s="253"/>
      <c r="BY106" s="253"/>
      <c r="BZ106" s="253"/>
      <c r="CA106" s="253" t="s">
        <v>177</v>
      </c>
      <c r="CB106" s="253"/>
      <c r="CC106" s="253"/>
      <c r="CD106" s="253">
        <v>10</v>
      </c>
      <c r="CE106" s="253"/>
      <c r="CF106" s="253"/>
      <c r="CG106" s="230"/>
      <c r="CH106" s="231"/>
      <c r="CI106" s="231"/>
      <c r="CJ106" s="228"/>
      <c r="CK106" s="228"/>
    </row>
    <row r="107" spans="1:89" ht="12.75" x14ac:dyDescent="0.2">
      <c r="A107" s="277">
        <v>182309</v>
      </c>
      <c r="B107" s="200" t="str">
        <f t="shared" si="10"/>
        <v>9</v>
      </c>
      <c r="C107" s="116" t="s">
        <v>1526</v>
      </c>
      <c r="D107" s="253">
        <v>4</v>
      </c>
      <c r="E107" s="67"/>
      <c r="F107" s="93" t="s">
        <v>1646</v>
      </c>
      <c r="G107" s="94">
        <f t="shared" si="12"/>
        <v>5</v>
      </c>
      <c r="H107" s="201">
        <f t="shared" si="13"/>
        <v>2</v>
      </c>
      <c r="I107" s="202">
        <f t="shared" si="14"/>
        <v>0</v>
      </c>
      <c r="J107" s="203">
        <f t="shared" si="15"/>
        <v>22</v>
      </c>
      <c r="K107" s="203">
        <f t="shared" si="16"/>
        <v>24</v>
      </c>
      <c r="L107" s="66"/>
      <c r="M107" s="253">
        <v>6</v>
      </c>
      <c r="N107" s="253">
        <v>8</v>
      </c>
      <c r="O107" s="253">
        <v>6</v>
      </c>
      <c r="P107" s="253">
        <v>8</v>
      </c>
      <c r="Q107" s="253">
        <v>7</v>
      </c>
      <c r="R107" s="253">
        <v>9</v>
      </c>
      <c r="S107" s="253">
        <v>9</v>
      </c>
      <c r="T107" s="253">
        <v>6</v>
      </c>
      <c r="U107" s="253" t="s">
        <v>177</v>
      </c>
      <c r="V107" s="253">
        <v>8</v>
      </c>
      <c r="W107" s="253">
        <v>8</v>
      </c>
      <c r="X107" s="253">
        <v>6</v>
      </c>
      <c r="Y107" s="253">
        <v>7</v>
      </c>
      <c r="Z107" s="253">
        <v>9</v>
      </c>
      <c r="AA107" s="253">
        <v>6</v>
      </c>
      <c r="AB107" s="253">
        <v>7</v>
      </c>
      <c r="AC107" s="253">
        <v>7</v>
      </c>
      <c r="AD107" s="253" t="s">
        <v>177</v>
      </c>
      <c r="AE107" s="253">
        <v>7</v>
      </c>
      <c r="AF107" s="253">
        <v>7</v>
      </c>
      <c r="AG107" s="253">
        <v>6</v>
      </c>
      <c r="AH107" s="253" t="s">
        <v>177</v>
      </c>
      <c r="AI107" s="253"/>
      <c r="AJ107" s="253">
        <v>8</v>
      </c>
      <c r="AK107" s="253">
        <v>6</v>
      </c>
      <c r="AL107" s="253" t="s">
        <v>177</v>
      </c>
      <c r="AM107" s="253"/>
      <c r="AN107" s="253"/>
      <c r="AO107" s="253"/>
      <c r="AP107" s="253"/>
      <c r="AQ107" s="253"/>
      <c r="AR107" s="253"/>
      <c r="AS107" s="253"/>
      <c r="AT107" s="253"/>
      <c r="AU107" s="253">
        <v>5</v>
      </c>
      <c r="AV107" s="253"/>
      <c r="AW107" s="253"/>
      <c r="AX107" s="253"/>
      <c r="AY107" s="253"/>
      <c r="AZ107" s="253"/>
      <c r="BA107" s="253"/>
      <c r="BB107" s="253"/>
      <c r="BC107" s="253"/>
      <c r="BD107" s="253">
        <v>9</v>
      </c>
      <c r="BE107" s="253"/>
      <c r="BF107" s="253"/>
      <c r="BG107" s="253"/>
      <c r="BH107" s="253"/>
      <c r="BI107" s="253"/>
      <c r="BJ107" s="253"/>
      <c r="BK107" s="253"/>
      <c r="BL107" s="253">
        <v>5</v>
      </c>
      <c r="BM107" s="253"/>
      <c r="BN107" s="253"/>
      <c r="BO107" s="253"/>
      <c r="BP107" s="253"/>
      <c r="BQ107" s="253"/>
      <c r="BR107" s="253"/>
      <c r="BS107" s="253"/>
      <c r="BT107" s="253"/>
      <c r="BU107" s="253"/>
      <c r="BV107" s="253"/>
      <c r="BW107" s="253"/>
      <c r="BX107" s="253"/>
      <c r="BY107" s="253"/>
      <c r="BZ107" s="253"/>
      <c r="CA107" s="253"/>
      <c r="CB107" s="253"/>
      <c r="CC107" s="253"/>
      <c r="CD107" s="253" t="s">
        <v>177</v>
      </c>
      <c r="CE107" s="253"/>
      <c r="CF107" s="253"/>
      <c r="CG107" s="230"/>
      <c r="CH107" s="231"/>
      <c r="CI107" s="231"/>
      <c r="CJ107" s="228"/>
      <c r="CK107" s="228"/>
    </row>
    <row r="108" spans="1:89" ht="12.75" x14ac:dyDescent="0.2">
      <c r="A108" s="277">
        <v>182394</v>
      </c>
      <c r="B108" s="200" t="str">
        <f t="shared" si="10"/>
        <v>4</v>
      </c>
      <c r="C108" s="116" t="s">
        <v>1527</v>
      </c>
      <c r="D108" s="253">
        <v>4</v>
      </c>
      <c r="E108" s="67"/>
      <c r="F108" s="93" t="s">
        <v>1667</v>
      </c>
      <c r="G108" s="94">
        <f t="shared" si="12"/>
        <v>5</v>
      </c>
      <c r="H108" s="201">
        <f t="shared" si="13"/>
        <v>0</v>
      </c>
      <c r="I108" s="202">
        <f t="shared" si="14"/>
        <v>0</v>
      </c>
      <c r="J108" s="203">
        <f t="shared" si="15"/>
        <v>25</v>
      </c>
      <c r="K108" s="203">
        <f t="shared" si="16"/>
        <v>25</v>
      </c>
      <c r="L108" s="66"/>
      <c r="M108" s="253">
        <v>10</v>
      </c>
      <c r="N108" s="253">
        <v>9</v>
      </c>
      <c r="O108" s="253">
        <v>10</v>
      </c>
      <c r="P108" s="253">
        <v>8</v>
      </c>
      <c r="Q108" s="253">
        <v>9</v>
      </c>
      <c r="R108" s="253">
        <v>10</v>
      </c>
      <c r="S108" s="253">
        <v>8</v>
      </c>
      <c r="T108" s="253">
        <v>9</v>
      </c>
      <c r="U108" s="253">
        <v>9</v>
      </c>
      <c r="V108" s="253">
        <v>10</v>
      </c>
      <c r="W108" s="253">
        <v>10</v>
      </c>
      <c r="X108" s="253">
        <v>9</v>
      </c>
      <c r="Y108" s="253">
        <v>10</v>
      </c>
      <c r="Z108" s="253">
        <v>10</v>
      </c>
      <c r="AA108" s="253">
        <v>8</v>
      </c>
      <c r="AB108" s="253">
        <v>9</v>
      </c>
      <c r="AC108" s="253">
        <v>10</v>
      </c>
      <c r="AD108" s="253">
        <v>10</v>
      </c>
      <c r="AE108" s="253">
        <v>10</v>
      </c>
      <c r="AF108" s="253" t="s">
        <v>177</v>
      </c>
      <c r="AG108" s="253"/>
      <c r="AH108" s="253">
        <v>9</v>
      </c>
      <c r="AI108" s="253">
        <v>10</v>
      </c>
      <c r="AJ108" s="253">
        <v>10</v>
      </c>
      <c r="AK108" s="253"/>
      <c r="AL108" s="253"/>
      <c r="AM108" s="253"/>
      <c r="AN108" s="253"/>
      <c r="AO108" s="253" t="s">
        <v>177</v>
      </c>
      <c r="AP108" s="253"/>
      <c r="AQ108" s="253" t="s">
        <v>177</v>
      </c>
      <c r="AR108" s="253"/>
      <c r="AS108" s="253"/>
      <c r="AT108" s="253"/>
      <c r="AU108" s="253" t="s">
        <v>177</v>
      </c>
      <c r="AV108" s="253"/>
      <c r="AW108" s="253"/>
      <c r="AX108" s="253"/>
      <c r="AY108" s="253"/>
      <c r="AZ108" s="253"/>
      <c r="BA108" s="253"/>
      <c r="BB108" s="253"/>
      <c r="BC108" s="253"/>
      <c r="BD108" s="253"/>
      <c r="BE108" s="253"/>
      <c r="BF108" s="253"/>
      <c r="BG108" s="253"/>
      <c r="BH108" s="253"/>
      <c r="BI108" s="253"/>
      <c r="BJ108" s="253"/>
      <c r="BK108" s="253"/>
      <c r="BL108" s="253">
        <v>9</v>
      </c>
      <c r="BM108" s="253"/>
      <c r="BN108" s="253"/>
      <c r="BO108" s="253"/>
      <c r="BP108" s="253"/>
      <c r="BQ108" s="253"/>
      <c r="BR108" s="253"/>
      <c r="BS108" s="253"/>
      <c r="BT108" s="253">
        <v>10</v>
      </c>
      <c r="BU108" s="253"/>
      <c r="BV108" s="253" t="s">
        <v>177</v>
      </c>
      <c r="BW108" s="253"/>
      <c r="BX108" s="253"/>
      <c r="BY108" s="253"/>
      <c r="BZ108" s="253"/>
      <c r="CA108" s="253"/>
      <c r="CB108" s="253"/>
      <c r="CC108" s="253"/>
      <c r="CD108" s="253">
        <v>9</v>
      </c>
      <c r="CE108" s="253"/>
      <c r="CF108" s="253"/>
      <c r="CG108" s="230"/>
      <c r="CH108" s="231"/>
      <c r="CI108" s="231"/>
      <c r="CJ108" s="228"/>
      <c r="CK108" s="228"/>
    </row>
    <row r="109" spans="1:89" ht="12.75" x14ac:dyDescent="0.2">
      <c r="A109" s="277">
        <v>182461</v>
      </c>
      <c r="B109" s="200" t="str">
        <f t="shared" si="10"/>
        <v>1</v>
      </c>
      <c r="C109" s="116" t="s">
        <v>1528</v>
      </c>
      <c r="D109" s="253">
        <v>4</v>
      </c>
      <c r="E109" s="67"/>
      <c r="F109" s="93" t="s">
        <v>1623</v>
      </c>
      <c r="G109" s="94">
        <f t="shared" si="12"/>
        <v>5</v>
      </c>
      <c r="H109" s="201">
        <f t="shared" si="13"/>
        <v>0</v>
      </c>
      <c r="I109" s="202">
        <f t="shared" si="14"/>
        <v>0</v>
      </c>
      <c r="J109" s="203">
        <f t="shared" si="15"/>
        <v>20</v>
      </c>
      <c r="K109" s="203">
        <f t="shared" si="16"/>
        <v>20</v>
      </c>
      <c r="L109" s="66"/>
      <c r="M109" s="253">
        <v>9</v>
      </c>
      <c r="N109" s="253">
        <v>10</v>
      </c>
      <c r="O109" s="253">
        <v>9</v>
      </c>
      <c r="P109" s="253">
        <v>10</v>
      </c>
      <c r="Q109" s="253">
        <v>8</v>
      </c>
      <c r="R109" s="253">
        <v>9</v>
      </c>
      <c r="S109" s="253">
        <v>10</v>
      </c>
      <c r="T109" s="253">
        <v>9</v>
      </c>
      <c r="U109" s="253">
        <v>8</v>
      </c>
      <c r="V109" s="253">
        <v>9</v>
      </c>
      <c r="W109" s="253">
        <v>10</v>
      </c>
      <c r="X109" s="253">
        <v>10</v>
      </c>
      <c r="Y109" s="253">
        <v>10</v>
      </c>
      <c r="Z109" s="253">
        <v>7</v>
      </c>
      <c r="AA109" s="253">
        <v>9</v>
      </c>
      <c r="AB109" s="253">
        <v>8</v>
      </c>
      <c r="AC109" s="253">
        <v>10</v>
      </c>
      <c r="AD109" s="253">
        <v>9</v>
      </c>
      <c r="AE109" s="253">
        <v>10</v>
      </c>
      <c r="AF109" s="253" t="s">
        <v>177</v>
      </c>
      <c r="AG109" s="253" t="s">
        <v>177</v>
      </c>
      <c r="AH109" s="253" t="s">
        <v>177</v>
      </c>
      <c r="AI109" s="253"/>
      <c r="AJ109" s="253" t="s">
        <v>177</v>
      </c>
      <c r="AK109" s="253"/>
      <c r="AL109" s="253"/>
      <c r="AM109" s="253"/>
      <c r="AN109" s="253"/>
      <c r="AO109" s="253"/>
      <c r="AP109" s="253"/>
      <c r="AQ109" s="253"/>
      <c r="AR109" s="253"/>
      <c r="AS109" s="253"/>
      <c r="AT109" s="253"/>
      <c r="AU109" s="253"/>
      <c r="AV109" s="253"/>
      <c r="AW109" s="253"/>
      <c r="AX109" s="253"/>
      <c r="AY109" s="253"/>
      <c r="AZ109" s="253"/>
      <c r="BA109" s="253"/>
      <c r="BB109" s="253"/>
      <c r="BC109" s="253"/>
      <c r="BD109" s="253"/>
      <c r="BE109" s="253"/>
      <c r="BF109" s="253"/>
      <c r="BG109" s="253"/>
      <c r="BH109" s="253"/>
      <c r="BI109" s="253"/>
      <c r="BJ109" s="253"/>
      <c r="BK109" s="253"/>
      <c r="BL109" s="253" t="s">
        <v>177</v>
      </c>
      <c r="BM109" s="253"/>
      <c r="BN109" s="253"/>
      <c r="BO109" s="253"/>
      <c r="BP109" s="253"/>
      <c r="BQ109" s="253"/>
      <c r="BR109" s="253"/>
      <c r="BS109" s="253"/>
      <c r="BT109" s="253"/>
      <c r="BU109" s="253"/>
      <c r="BV109" s="253"/>
      <c r="BW109" s="253"/>
      <c r="BX109" s="253"/>
      <c r="BY109" s="253"/>
      <c r="BZ109" s="253"/>
      <c r="CA109" s="253"/>
      <c r="CB109" s="253"/>
      <c r="CC109" s="253"/>
      <c r="CD109" s="253">
        <v>8</v>
      </c>
      <c r="CE109" s="253"/>
      <c r="CF109" s="253"/>
      <c r="CG109" s="230"/>
      <c r="CH109" s="231"/>
      <c r="CI109" s="231"/>
      <c r="CJ109" s="228"/>
      <c r="CK109" s="228"/>
    </row>
    <row r="110" spans="1:89" ht="12.75" x14ac:dyDescent="0.2">
      <c r="A110" s="277">
        <v>182649</v>
      </c>
      <c r="B110" s="200" t="str">
        <f t="shared" si="10"/>
        <v>9</v>
      </c>
      <c r="C110" s="116" t="s">
        <v>1529</v>
      </c>
      <c r="D110" s="253">
        <v>4</v>
      </c>
      <c r="E110" s="67"/>
      <c r="F110" s="93" t="s">
        <v>1642</v>
      </c>
      <c r="G110" s="94">
        <f t="shared" si="12"/>
        <v>5</v>
      </c>
      <c r="H110" s="201">
        <f t="shared" si="13"/>
        <v>0</v>
      </c>
      <c r="I110" s="202">
        <f t="shared" si="14"/>
        <v>0</v>
      </c>
      <c r="J110" s="203">
        <f t="shared" si="15"/>
        <v>23</v>
      </c>
      <c r="K110" s="203">
        <f t="shared" si="16"/>
        <v>23</v>
      </c>
      <c r="L110" s="66"/>
      <c r="M110" s="253">
        <v>9</v>
      </c>
      <c r="N110" s="253">
        <v>9</v>
      </c>
      <c r="O110" s="253">
        <v>6</v>
      </c>
      <c r="P110" s="253">
        <v>8</v>
      </c>
      <c r="Q110" s="253">
        <v>7</v>
      </c>
      <c r="R110" s="253">
        <v>9</v>
      </c>
      <c r="S110" s="253">
        <v>8</v>
      </c>
      <c r="T110" s="253">
        <v>8</v>
      </c>
      <c r="U110" s="253"/>
      <c r="V110" s="253"/>
      <c r="W110" s="253">
        <v>9</v>
      </c>
      <c r="X110" s="253">
        <v>9</v>
      </c>
      <c r="Y110" s="253">
        <v>9</v>
      </c>
      <c r="Z110" s="253">
        <v>8</v>
      </c>
      <c r="AA110" s="253" t="s">
        <v>177</v>
      </c>
      <c r="AB110" s="253">
        <v>8</v>
      </c>
      <c r="AC110" s="253">
        <v>9</v>
      </c>
      <c r="AD110" s="253">
        <v>9</v>
      </c>
      <c r="AE110" s="253"/>
      <c r="AF110" s="253">
        <v>8</v>
      </c>
      <c r="AG110" s="253">
        <v>9</v>
      </c>
      <c r="AH110" s="253">
        <v>8</v>
      </c>
      <c r="AI110" s="253">
        <v>9</v>
      </c>
      <c r="AJ110" s="253"/>
      <c r="AK110" s="253"/>
      <c r="AL110" s="253" t="s">
        <v>177</v>
      </c>
      <c r="AM110" s="253"/>
      <c r="AN110" s="253"/>
      <c r="AO110" s="253">
        <v>9</v>
      </c>
      <c r="AP110" s="253" t="s">
        <v>177</v>
      </c>
      <c r="AQ110" s="253" t="s">
        <v>177</v>
      </c>
      <c r="AR110" s="253"/>
      <c r="AS110" s="253"/>
      <c r="AT110" s="253"/>
      <c r="AU110" s="253" t="s">
        <v>177</v>
      </c>
      <c r="AV110" s="253"/>
      <c r="AW110" s="253"/>
      <c r="AX110" s="253"/>
      <c r="AY110" s="253"/>
      <c r="AZ110" s="253"/>
      <c r="BA110" s="253"/>
      <c r="BB110" s="253"/>
      <c r="BC110" s="253"/>
      <c r="BD110" s="253"/>
      <c r="BE110" s="253"/>
      <c r="BF110" s="253"/>
      <c r="BG110" s="253"/>
      <c r="BH110" s="253"/>
      <c r="BI110" s="253"/>
      <c r="BJ110" s="253"/>
      <c r="BK110" s="253"/>
      <c r="BL110" s="253">
        <v>8</v>
      </c>
      <c r="BM110" s="253"/>
      <c r="BN110" s="253"/>
      <c r="BO110" s="253"/>
      <c r="BP110" s="253"/>
      <c r="BQ110" s="253"/>
      <c r="BR110" s="253"/>
      <c r="BS110" s="253"/>
      <c r="BT110" s="253">
        <v>8</v>
      </c>
      <c r="BU110" s="253"/>
      <c r="BV110" s="253"/>
      <c r="BW110" s="253"/>
      <c r="BX110" s="253"/>
      <c r="BY110" s="253"/>
      <c r="BZ110" s="253"/>
      <c r="CA110" s="253"/>
      <c r="CB110" s="253"/>
      <c r="CC110" s="253"/>
      <c r="CD110" s="253">
        <v>9</v>
      </c>
      <c r="CE110" s="253"/>
      <c r="CF110" s="253"/>
      <c r="CG110" s="230"/>
      <c r="CH110" s="231"/>
      <c r="CI110" s="231"/>
      <c r="CJ110" s="228"/>
      <c r="CK110" s="228"/>
    </row>
    <row r="111" spans="1:89" ht="12.75" x14ac:dyDescent="0.2">
      <c r="A111" s="277">
        <v>182666</v>
      </c>
      <c r="B111" s="200" t="str">
        <f t="shared" si="10"/>
        <v>6</v>
      </c>
      <c r="C111" s="116" t="s">
        <v>1530</v>
      </c>
      <c r="D111" s="253">
        <v>4</v>
      </c>
      <c r="E111" s="67"/>
      <c r="F111" s="93" t="s">
        <v>1668</v>
      </c>
      <c r="G111" s="94">
        <f t="shared" si="12"/>
        <v>5</v>
      </c>
      <c r="H111" s="201">
        <f t="shared" si="13"/>
        <v>0</v>
      </c>
      <c r="I111" s="202">
        <f t="shared" si="14"/>
        <v>0</v>
      </c>
      <c r="J111" s="203">
        <f t="shared" si="15"/>
        <v>26</v>
      </c>
      <c r="K111" s="203">
        <f t="shared" si="16"/>
        <v>26</v>
      </c>
      <c r="L111" s="66"/>
      <c r="M111" s="253">
        <v>8</v>
      </c>
      <c r="N111" s="253">
        <v>8</v>
      </c>
      <c r="O111" s="253">
        <v>7</v>
      </c>
      <c r="P111" s="253">
        <v>9</v>
      </c>
      <c r="Q111" s="253">
        <v>9</v>
      </c>
      <c r="R111" s="253">
        <v>10</v>
      </c>
      <c r="S111" s="253">
        <v>9</v>
      </c>
      <c r="T111" s="253">
        <v>9</v>
      </c>
      <c r="U111" s="253">
        <v>7</v>
      </c>
      <c r="V111" s="253">
        <v>9</v>
      </c>
      <c r="W111" s="253">
        <v>9</v>
      </c>
      <c r="X111" s="253">
        <v>8</v>
      </c>
      <c r="Y111" s="253">
        <v>10</v>
      </c>
      <c r="Z111" s="253">
        <v>10</v>
      </c>
      <c r="AA111" s="253">
        <v>8</v>
      </c>
      <c r="AB111" s="253">
        <v>9</v>
      </c>
      <c r="AC111" s="253">
        <v>10</v>
      </c>
      <c r="AD111" s="253">
        <v>10</v>
      </c>
      <c r="AE111" s="253">
        <v>9</v>
      </c>
      <c r="AF111" s="253" t="s">
        <v>177</v>
      </c>
      <c r="AG111" s="253" t="s">
        <v>177</v>
      </c>
      <c r="AH111" s="253">
        <v>8</v>
      </c>
      <c r="AI111" s="253">
        <v>10</v>
      </c>
      <c r="AJ111" s="253">
        <v>10</v>
      </c>
      <c r="AK111" s="253">
        <v>9</v>
      </c>
      <c r="AL111" s="253"/>
      <c r="AM111" s="253"/>
      <c r="AN111" s="253"/>
      <c r="AO111" s="253" t="s">
        <v>177</v>
      </c>
      <c r="AP111" s="253" t="s">
        <v>177</v>
      </c>
      <c r="AQ111" s="253" t="s">
        <v>177</v>
      </c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>
        <v>10</v>
      </c>
      <c r="BM111" s="253"/>
      <c r="BN111" s="253"/>
      <c r="BO111" s="253"/>
      <c r="BP111" s="253"/>
      <c r="BQ111" s="253"/>
      <c r="BR111" s="253"/>
      <c r="BS111" s="253"/>
      <c r="BT111" s="253">
        <v>9</v>
      </c>
      <c r="BU111" s="253"/>
      <c r="BV111" s="253"/>
      <c r="BW111" s="253"/>
      <c r="BX111" s="253"/>
      <c r="BY111" s="253"/>
      <c r="BZ111" s="253"/>
      <c r="CA111" s="253"/>
      <c r="CB111" s="253"/>
      <c r="CC111" s="253"/>
      <c r="CD111" s="253">
        <v>9</v>
      </c>
      <c r="CE111" s="253"/>
      <c r="CF111" s="253"/>
      <c r="CG111" s="230"/>
      <c r="CH111" s="231"/>
      <c r="CI111" s="231"/>
      <c r="CJ111" s="228"/>
      <c r="CK111" s="228"/>
    </row>
    <row r="112" spans="1:89" ht="12.75" x14ac:dyDescent="0.2">
      <c r="A112" s="277">
        <v>182729</v>
      </c>
      <c r="B112" s="200" t="str">
        <f t="shared" si="10"/>
        <v>9</v>
      </c>
      <c r="C112" s="116" t="s">
        <v>1531</v>
      </c>
      <c r="D112" s="253">
        <v>4</v>
      </c>
      <c r="E112" s="67"/>
      <c r="F112" s="93" t="s">
        <v>1669</v>
      </c>
      <c r="G112" s="94">
        <f t="shared" si="12"/>
        <v>6</v>
      </c>
      <c r="H112" s="201">
        <f t="shared" si="13"/>
        <v>0</v>
      </c>
      <c r="I112" s="202">
        <f t="shared" si="14"/>
        <v>0</v>
      </c>
      <c r="J112" s="203">
        <f t="shared" si="15"/>
        <v>27</v>
      </c>
      <c r="K112" s="203">
        <f t="shared" si="16"/>
        <v>27</v>
      </c>
      <c r="L112" s="66"/>
      <c r="M112" s="253">
        <v>9</v>
      </c>
      <c r="N112" s="253">
        <v>9</v>
      </c>
      <c r="O112" s="253">
        <v>6</v>
      </c>
      <c r="P112" s="253">
        <v>9</v>
      </c>
      <c r="Q112" s="253">
        <v>7</v>
      </c>
      <c r="R112" s="253">
        <v>9</v>
      </c>
      <c r="S112" s="253">
        <v>10</v>
      </c>
      <c r="T112" s="253">
        <v>8</v>
      </c>
      <c r="U112" s="253" t="s">
        <v>177</v>
      </c>
      <c r="V112" s="253">
        <v>10</v>
      </c>
      <c r="W112" s="253">
        <v>8</v>
      </c>
      <c r="X112" s="253">
        <v>8</v>
      </c>
      <c r="Y112" s="253">
        <v>9</v>
      </c>
      <c r="Z112" s="253">
        <v>9</v>
      </c>
      <c r="AA112" s="253">
        <v>8</v>
      </c>
      <c r="AB112" s="253">
        <v>9</v>
      </c>
      <c r="AC112" s="253">
        <v>10</v>
      </c>
      <c r="AD112" s="253">
        <v>10</v>
      </c>
      <c r="AE112" s="253">
        <v>9</v>
      </c>
      <c r="AF112" s="253" t="s">
        <v>177</v>
      </c>
      <c r="AG112" s="253">
        <v>10</v>
      </c>
      <c r="AH112" s="253">
        <v>8</v>
      </c>
      <c r="AI112" s="253">
        <v>10</v>
      </c>
      <c r="AJ112" s="253" t="s">
        <v>177</v>
      </c>
      <c r="AK112" s="253">
        <v>9</v>
      </c>
      <c r="AL112" s="253" t="s">
        <v>177</v>
      </c>
      <c r="AM112" s="253"/>
      <c r="AN112" s="253">
        <v>10</v>
      </c>
      <c r="AO112" s="253" t="s">
        <v>177</v>
      </c>
      <c r="AP112" s="253"/>
      <c r="AQ112" s="253" t="s">
        <v>177</v>
      </c>
      <c r="AR112" s="253"/>
      <c r="AS112" s="253"/>
      <c r="AT112" s="253"/>
      <c r="AU112" s="253"/>
      <c r="AV112" s="253"/>
      <c r="AW112" s="253"/>
      <c r="AX112" s="253"/>
      <c r="AY112" s="253"/>
      <c r="AZ112" s="253"/>
      <c r="BA112" s="253"/>
      <c r="BB112" s="253"/>
      <c r="BC112" s="253"/>
      <c r="BD112" s="253"/>
      <c r="BE112" s="253"/>
      <c r="BF112" s="253"/>
      <c r="BG112" s="253"/>
      <c r="BH112" s="253"/>
      <c r="BI112" s="253"/>
      <c r="BJ112" s="253"/>
      <c r="BK112" s="253"/>
      <c r="BL112" s="253">
        <v>9</v>
      </c>
      <c r="BM112" s="253"/>
      <c r="BN112" s="253"/>
      <c r="BO112" s="253"/>
      <c r="BP112" s="253">
        <v>10</v>
      </c>
      <c r="BQ112" s="253"/>
      <c r="BR112" s="253">
        <v>9</v>
      </c>
      <c r="BS112" s="253"/>
      <c r="BT112" s="253"/>
      <c r="BU112" s="253"/>
      <c r="BV112" s="253"/>
      <c r="BW112" s="253"/>
      <c r="BX112" s="253"/>
      <c r="BY112" s="253"/>
      <c r="BZ112" s="253"/>
      <c r="CA112" s="253"/>
      <c r="CB112" s="253"/>
      <c r="CC112" s="253"/>
      <c r="CD112" s="253">
        <v>9</v>
      </c>
      <c r="CE112" s="253"/>
      <c r="CF112" s="253"/>
      <c r="CG112" s="230"/>
      <c r="CH112" s="231"/>
      <c r="CI112" s="231"/>
      <c r="CJ112" s="228"/>
      <c r="CK112" s="228"/>
    </row>
    <row r="113" spans="1:89" ht="12.75" x14ac:dyDescent="0.2">
      <c r="A113" s="277">
        <v>182922</v>
      </c>
      <c r="B113" s="200" t="str">
        <f t="shared" si="10"/>
        <v>2</v>
      </c>
      <c r="C113" s="116" t="s">
        <v>1532</v>
      </c>
      <c r="D113" s="253">
        <v>4</v>
      </c>
      <c r="E113" s="67"/>
      <c r="F113" s="93" t="s">
        <v>1669</v>
      </c>
      <c r="G113" s="94">
        <f t="shared" si="12"/>
        <v>4</v>
      </c>
      <c r="H113" s="201">
        <f t="shared" si="13"/>
        <v>0</v>
      </c>
      <c r="I113" s="202">
        <f t="shared" si="14"/>
        <v>0</v>
      </c>
      <c r="J113" s="203">
        <f t="shared" si="15"/>
        <v>29</v>
      </c>
      <c r="K113" s="203">
        <f t="shared" si="16"/>
        <v>29</v>
      </c>
      <c r="L113" s="66"/>
      <c r="M113" s="253">
        <v>9</v>
      </c>
      <c r="N113" s="253">
        <v>8</v>
      </c>
      <c r="O113" s="253">
        <v>9</v>
      </c>
      <c r="P113" s="253">
        <v>10</v>
      </c>
      <c r="Q113" s="253">
        <v>9</v>
      </c>
      <c r="R113" s="253">
        <v>9</v>
      </c>
      <c r="S113" s="253">
        <v>9</v>
      </c>
      <c r="T113" s="253">
        <v>9</v>
      </c>
      <c r="U113" s="253">
        <v>7</v>
      </c>
      <c r="V113" s="253">
        <v>10</v>
      </c>
      <c r="W113" s="253">
        <v>10</v>
      </c>
      <c r="X113" s="253">
        <v>8</v>
      </c>
      <c r="Y113" s="253">
        <v>10</v>
      </c>
      <c r="Z113" s="253">
        <v>9</v>
      </c>
      <c r="AA113" s="253">
        <v>9</v>
      </c>
      <c r="AB113" s="253">
        <v>10</v>
      </c>
      <c r="AC113" s="253">
        <v>9</v>
      </c>
      <c r="AD113" s="253" t="s">
        <v>177</v>
      </c>
      <c r="AE113" s="253">
        <v>9</v>
      </c>
      <c r="AF113" s="253">
        <v>9</v>
      </c>
      <c r="AG113" s="253">
        <v>10</v>
      </c>
      <c r="AH113" s="253">
        <v>8</v>
      </c>
      <c r="AI113" s="253"/>
      <c r="AJ113" s="253"/>
      <c r="AK113" s="253">
        <v>7</v>
      </c>
      <c r="AL113" s="253"/>
      <c r="AM113" s="253">
        <v>9</v>
      </c>
      <c r="AN113" s="253" t="s">
        <v>177</v>
      </c>
      <c r="AO113" s="253">
        <v>9</v>
      </c>
      <c r="AP113" s="253" t="s">
        <v>177</v>
      </c>
      <c r="AQ113" s="253"/>
      <c r="AR113" s="253"/>
      <c r="AS113" s="253"/>
      <c r="AT113" s="253"/>
      <c r="AU113" s="253"/>
      <c r="AV113" s="253"/>
      <c r="AW113" s="253"/>
      <c r="AX113" s="253"/>
      <c r="AY113" s="253"/>
      <c r="AZ113" s="253"/>
      <c r="BA113" s="253"/>
      <c r="BB113" s="253"/>
      <c r="BC113" s="253"/>
      <c r="BD113" s="253"/>
      <c r="BE113" s="253"/>
      <c r="BF113" s="253"/>
      <c r="BG113" s="253"/>
      <c r="BH113" s="253"/>
      <c r="BI113" s="253">
        <v>9</v>
      </c>
      <c r="BJ113" s="253">
        <v>10</v>
      </c>
      <c r="BK113" s="253"/>
      <c r="BL113" s="253">
        <v>8</v>
      </c>
      <c r="BM113" s="253"/>
      <c r="BN113" s="253"/>
      <c r="BO113" s="253"/>
      <c r="BP113" s="253" t="s">
        <v>177</v>
      </c>
      <c r="BQ113" s="253"/>
      <c r="BR113" s="253"/>
      <c r="BS113" s="253">
        <v>9</v>
      </c>
      <c r="BT113" s="253"/>
      <c r="BU113" s="253"/>
      <c r="BV113" s="253"/>
      <c r="BW113" s="253"/>
      <c r="BX113" s="253"/>
      <c r="BY113" s="253"/>
      <c r="BZ113" s="253"/>
      <c r="CA113" s="253"/>
      <c r="CB113" s="253"/>
      <c r="CC113" s="253"/>
      <c r="CD113" s="253">
        <v>9</v>
      </c>
      <c r="CE113" s="253"/>
      <c r="CF113" s="253"/>
      <c r="CG113" s="230"/>
      <c r="CH113" s="231"/>
      <c r="CI113" s="231"/>
      <c r="CJ113" s="228"/>
      <c r="CK113" s="228"/>
    </row>
    <row r="114" spans="1:89" ht="12.75" x14ac:dyDescent="0.2">
      <c r="A114" s="277">
        <v>182960</v>
      </c>
      <c r="B114" s="200" t="str">
        <f t="shared" si="10"/>
        <v>0</v>
      </c>
      <c r="C114" s="116" t="s">
        <v>1533</v>
      </c>
      <c r="D114" s="253">
        <v>4</v>
      </c>
      <c r="E114" s="67"/>
      <c r="F114" s="93" t="s">
        <v>1670</v>
      </c>
      <c r="G114" s="94">
        <f t="shared" si="12"/>
        <v>6</v>
      </c>
      <c r="H114" s="201">
        <f t="shared" si="13"/>
        <v>0</v>
      </c>
      <c r="I114" s="202">
        <f t="shared" si="14"/>
        <v>0</v>
      </c>
      <c r="J114" s="203">
        <f t="shared" si="15"/>
        <v>30</v>
      </c>
      <c r="K114" s="203">
        <f t="shared" si="16"/>
        <v>30</v>
      </c>
      <c r="L114" s="66"/>
      <c r="M114" s="253">
        <v>8</v>
      </c>
      <c r="N114" s="253">
        <v>9</v>
      </c>
      <c r="O114" s="253">
        <v>7</v>
      </c>
      <c r="P114" s="253">
        <v>9</v>
      </c>
      <c r="Q114" s="253">
        <v>9</v>
      </c>
      <c r="R114" s="253">
        <v>10</v>
      </c>
      <c r="S114" s="253">
        <v>8</v>
      </c>
      <c r="T114" s="253">
        <v>8</v>
      </c>
      <c r="U114" s="253">
        <v>7</v>
      </c>
      <c r="V114" s="253">
        <v>9</v>
      </c>
      <c r="W114" s="253">
        <v>9</v>
      </c>
      <c r="X114" s="253">
        <v>8</v>
      </c>
      <c r="Y114" s="253">
        <v>8</v>
      </c>
      <c r="Z114" s="253">
        <v>9</v>
      </c>
      <c r="AA114" s="253">
        <v>8</v>
      </c>
      <c r="AB114" s="253">
        <v>9</v>
      </c>
      <c r="AC114" s="253">
        <v>9</v>
      </c>
      <c r="AD114" s="253">
        <v>10</v>
      </c>
      <c r="AE114" s="253">
        <v>8</v>
      </c>
      <c r="AF114" s="253">
        <v>8</v>
      </c>
      <c r="AG114" s="253">
        <v>10</v>
      </c>
      <c r="AH114" s="253">
        <v>7</v>
      </c>
      <c r="AI114" s="253">
        <v>10</v>
      </c>
      <c r="AJ114" s="253">
        <v>8</v>
      </c>
      <c r="AK114" s="253">
        <v>8</v>
      </c>
      <c r="AL114" s="253" t="s">
        <v>177</v>
      </c>
      <c r="AM114" s="253">
        <v>8</v>
      </c>
      <c r="AN114" s="253" t="s">
        <v>177</v>
      </c>
      <c r="AO114" s="253" t="s">
        <v>177</v>
      </c>
      <c r="AP114" s="253" t="s">
        <v>177</v>
      </c>
      <c r="AQ114" s="253" t="s">
        <v>177</v>
      </c>
      <c r="AR114" s="253"/>
      <c r="AS114" s="253"/>
      <c r="AT114" s="253"/>
      <c r="AU114" s="253"/>
      <c r="AV114" s="253"/>
      <c r="AW114" s="253"/>
      <c r="AX114" s="253"/>
      <c r="AY114" s="253"/>
      <c r="AZ114" s="253"/>
      <c r="BA114" s="253"/>
      <c r="BB114" s="253"/>
      <c r="BC114" s="253"/>
      <c r="BD114" s="253"/>
      <c r="BE114" s="253"/>
      <c r="BF114" s="253"/>
      <c r="BG114" s="253"/>
      <c r="BH114" s="253"/>
      <c r="BI114" s="253"/>
      <c r="BJ114" s="253"/>
      <c r="BK114" s="253"/>
      <c r="BL114" s="253">
        <v>9</v>
      </c>
      <c r="BM114" s="253"/>
      <c r="BN114" s="253">
        <v>7</v>
      </c>
      <c r="BO114" s="253"/>
      <c r="BP114" s="253"/>
      <c r="BQ114" s="253"/>
      <c r="BR114" s="253"/>
      <c r="BS114" s="253"/>
      <c r="BT114" s="253"/>
      <c r="BU114" s="253">
        <v>9</v>
      </c>
      <c r="BV114" s="253"/>
      <c r="BW114" s="253"/>
      <c r="BX114" s="253" t="s">
        <v>177</v>
      </c>
      <c r="BY114" s="253"/>
      <c r="BZ114" s="253"/>
      <c r="CA114" s="253"/>
      <c r="CB114" s="253"/>
      <c r="CC114" s="253"/>
      <c r="CD114" s="253">
        <v>9</v>
      </c>
      <c r="CE114" s="253"/>
      <c r="CF114" s="253"/>
      <c r="CG114" s="230"/>
      <c r="CH114" s="231"/>
      <c r="CI114" s="231"/>
      <c r="CJ114" s="228"/>
      <c r="CK114" s="228"/>
    </row>
    <row r="115" spans="1:89" ht="12.75" x14ac:dyDescent="0.2">
      <c r="A115" s="277">
        <v>183025</v>
      </c>
      <c r="B115" s="200" t="str">
        <f t="shared" si="10"/>
        <v>5</v>
      </c>
      <c r="C115" s="116" t="s">
        <v>1534</v>
      </c>
      <c r="D115" s="253">
        <v>4</v>
      </c>
      <c r="E115" s="67"/>
      <c r="F115" s="93" t="s">
        <v>1671</v>
      </c>
      <c r="G115" s="94">
        <f t="shared" si="12"/>
        <v>6</v>
      </c>
      <c r="H115" s="201">
        <f t="shared" si="13"/>
        <v>0</v>
      </c>
      <c r="I115" s="202">
        <f t="shared" si="14"/>
        <v>0</v>
      </c>
      <c r="J115" s="203">
        <f t="shared" si="15"/>
        <v>26</v>
      </c>
      <c r="K115" s="203">
        <f t="shared" si="16"/>
        <v>26</v>
      </c>
      <c r="L115" s="66"/>
      <c r="M115" s="253">
        <v>8</v>
      </c>
      <c r="N115" s="253">
        <v>9</v>
      </c>
      <c r="O115" s="253">
        <v>8</v>
      </c>
      <c r="P115" s="253">
        <v>9</v>
      </c>
      <c r="Q115" s="253">
        <v>6</v>
      </c>
      <c r="R115" s="253">
        <v>9</v>
      </c>
      <c r="S115" s="253">
        <v>9</v>
      </c>
      <c r="T115" s="253">
        <v>8</v>
      </c>
      <c r="U115" s="253"/>
      <c r="V115" s="253">
        <v>10</v>
      </c>
      <c r="W115" s="253">
        <v>8</v>
      </c>
      <c r="X115" s="253">
        <v>9</v>
      </c>
      <c r="Y115" s="253">
        <v>9</v>
      </c>
      <c r="Z115" s="253">
        <v>9</v>
      </c>
      <c r="AA115" s="253">
        <v>9</v>
      </c>
      <c r="AB115" s="253">
        <v>6</v>
      </c>
      <c r="AC115" s="253">
        <v>9</v>
      </c>
      <c r="AD115" s="253">
        <v>9</v>
      </c>
      <c r="AE115" s="253">
        <v>7</v>
      </c>
      <c r="AF115" s="253">
        <v>10</v>
      </c>
      <c r="AG115" s="253">
        <v>8</v>
      </c>
      <c r="AH115" s="253">
        <v>6</v>
      </c>
      <c r="AI115" s="253">
        <v>8</v>
      </c>
      <c r="AJ115" s="253">
        <v>8</v>
      </c>
      <c r="AK115" s="253">
        <v>8</v>
      </c>
      <c r="AL115" s="253" t="s">
        <v>177</v>
      </c>
      <c r="AM115" s="253" t="s">
        <v>177</v>
      </c>
      <c r="AN115" s="253" t="s">
        <v>177</v>
      </c>
      <c r="AO115" s="253" t="s">
        <v>177</v>
      </c>
      <c r="AP115" s="253" t="s">
        <v>177</v>
      </c>
      <c r="AQ115" s="253" t="s">
        <v>177</v>
      </c>
      <c r="AR115" s="253"/>
      <c r="AS115" s="253"/>
      <c r="AT115" s="253"/>
      <c r="AU115" s="253"/>
      <c r="AV115" s="253"/>
      <c r="AW115" s="253"/>
      <c r="AX115" s="253"/>
      <c r="AY115" s="253"/>
      <c r="AZ115" s="253"/>
      <c r="BA115" s="253"/>
      <c r="BB115" s="253"/>
      <c r="BC115" s="253"/>
      <c r="BD115" s="253"/>
      <c r="BE115" s="253"/>
      <c r="BF115" s="253"/>
      <c r="BG115" s="253"/>
      <c r="BH115" s="253"/>
      <c r="BI115" s="253"/>
      <c r="BJ115" s="253"/>
      <c r="BK115" s="253"/>
      <c r="BL115" s="253">
        <v>10</v>
      </c>
      <c r="BM115" s="253"/>
      <c r="BN115" s="253"/>
      <c r="BO115" s="253"/>
      <c r="BP115" s="253"/>
      <c r="BQ115" s="253"/>
      <c r="BR115" s="253"/>
      <c r="BS115" s="253"/>
      <c r="BT115" s="253"/>
      <c r="BU115" s="253"/>
      <c r="BV115" s="253"/>
      <c r="BW115" s="253"/>
      <c r="BX115" s="253"/>
      <c r="BY115" s="253"/>
      <c r="BZ115" s="253"/>
      <c r="CA115" s="253"/>
      <c r="CB115" s="253"/>
      <c r="CC115" s="253"/>
      <c r="CD115" s="253">
        <v>8</v>
      </c>
      <c r="CE115" s="253"/>
      <c r="CF115" s="253"/>
      <c r="CG115" s="230"/>
      <c r="CH115" s="231"/>
      <c r="CI115" s="231"/>
      <c r="CJ115" s="230"/>
      <c r="CK115" s="228"/>
    </row>
    <row r="116" spans="1:89" ht="12.75" x14ac:dyDescent="0.2">
      <c r="A116" s="277">
        <v>183053</v>
      </c>
      <c r="B116" s="200" t="str">
        <f t="shared" si="10"/>
        <v>3</v>
      </c>
      <c r="C116" s="116" t="s">
        <v>1535</v>
      </c>
      <c r="D116" s="253">
        <v>4</v>
      </c>
      <c r="E116" s="67"/>
      <c r="F116" s="93" t="s">
        <v>1672</v>
      </c>
      <c r="G116" s="94">
        <f t="shared" si="12"/>
        <v>6</v>
      </c>
      <c r="H116" s="201">
        <f t="shared" si="13"/>
        <v>0</v>
      </c>
      <c r="I116" s="202">
        <f t="shared" si="14"/>
        <v>0</v>
      </c>
      <c r="J116" s="203">
        <f t="shared" si="15"/>
        <v>25</v>
      </c>
      <c r="K116" s="203">
        <f t="shared" si="16"/>
        <v>25</v>
      </c>
      <c r="L116" s="66"/>
      <c r="M116" s="253">
        <v>9</v>
      </c>
      <c r="N116" s="253">
        <v>8</v>
      </c>
      <c r="O116" s="253">
        <v>7</v>
      </c>
      <c r="P116" s="253">
        <v>9</v>
      </c>
      <c r="Q116" s="253">
        <v>10</v>
      </c>
      <c r="R116" s="253">
        <v>10</v>
      </c>
      <c r="S116" s="253">
        <v>9</v>
      </c>
      <c r="T116" s="253">
        <v>8</v>
      </c>
      <c r="U116" s="253"/>
      <c r="V116" s="253">
        <v>9</v>
      </c>
      <c r="W116" s="253">
        <v>8</v>
      </c>
      <c r="X116" s="253">
        <v>8</v>
      </c>
      <c r="Y116" s="253">
        <v>7</v>
      </c>
      <c r="Z116" s="253">
        <v>8</v>
      </c>
      <c r="AA116" s="253">
        <v>9</v>
      </c>
      <c r="AB116" s="253">
        <v>10</v>
      </c>
      <c r="AC116" s="253">
        <v>9</v>
      </c>
      <c r="AD116" s="253">
        <v>9</v>
      </c>
      <c r="AE116" s="253">
        <v>9</v>
      </c>
      <c r="AF116" s="253">
        <v>8</v>
      </c>
      <c r="AG116" s="253">
        <v>10</v>
      </c>
      <c r="AH116" s="253">
        <v>7</v>
      </c>
      <c r="AI116" s="253">
        <v>10</v>
      </c>
      <c r="AJ116" s="253">
        <v>10</v>
      </c>
      <c r="AK116" s="253">
        <v>8</v>
      </c>
      <c r="AL116" s="253" t="s">
        <v>177</v>
      </c>
      <c r="AM116" s="253" t="s">
        <v>177</v>
      </c>
      <c r="AN116" s="253"/>
      <c r="AO116" s="253" t="s">
        <v>177</v>
      </c>
      <c r="AP116" s="253" t="s">
        <v>177</v>
      </c>
      <c r="AQ116" s="253" t="s">
        <v>177</v>
      </c>
      <c r="AR116" s="253"/>
      <c r="AS116" s="253"/>
      <c r="AT116" s="253"/>
      <c r="AU116" s="253"/>
      <c r="AV116" s="253"/>
      <c r="AW116" s="253"/>
      <c r="AX116" s="253"/>
      <c r="AY116" s="253"/>
      <c r="AZ116" s="253"/>
      <c r="BA116" s="253"/>
      <c r="BB116" s="253"/>
      <c r="BC116" s="253"/>
      <c r="BD116" s="253"/>
      <c r="BE116" s="253"/>
      <c r="BF116" s="253"/>
      <c r="BG116" s="253"/>
      <c r="BH116" s="253"/>
      <c r="BI116" s="253"/>
      <c r="BJ116" s="253"/>
      <c r="BK116" s="253"/>
      <c r="BL116" s="253" t="s">
        <v>177</v>
      </c>
      <c r="BM116" s="253"/>
      <c r="BN116" s="253"/>
      <c r="BO116" s="253"/>
      <c r="BP116" s="253"/>
      <c r="BQ116" s="253"/>
      <c r="BR116" s="253"/>
      <c r="BS116" s="253"/>
      <c r="BT116" s="253"/>
      <c r="BU116" s="253"/>
      <c r="BV116" s="253"/>
      <c r="BW116" s="253"/>
      <c r="BX116" s="253"/>
      <c r="BY116" s="253"/>
      <c r="BZ116" s="253"/>
      <c r="CA116" s="253"/>
      <c r="CB116" s="253"/>
      <c r="CC116" s="253"/>
      <c r="CD116" s="253">
        <v>9</v>
      </c>
      <c r="CE116" s="253"/>
      <c r="CF116" s="253"/>
      <c r="CG116" s="230"/>
      <c r="CH116" s="231"/>
      <c r="CI116" s="231"/>
      <c r="CJ116" s="228"/>
      <c r="CK116" s="228"/>
    </row>
    <row r="117" spans="1:89" ht="12.75" x14ac:dyDescent="0.2">
      <c r="A117" s="276">
        <v>183193</v>
      </c>
      <c r="B117" s="200" t="str">
        <f t="shared" si="10"/>
        <v>3</v>
      </c>
      <c r="C117" s="116" t="s">
        <v>1536</v>
      </c>
      <c r="D117" s="253">
        <v>4</v>
      </c>
      <c r="E117" s="67"/>
      <c r="F117" s="93" t="s">
        <v>1648</v>
      </c>
      <c r="G117" s="94">
        <f t="shared" si="12"/>
        <v>5</v>
      </c>
      <c r="H117" s="201">
        <f t="shared" si="13"/>
        <v>0</v>
      </c>
      <c r="I117" s="202">
        <f t="shared" si="14"/>
        <v>0</v>
      </c>
      <c r="J117" s="203">
        <f t="shared" si="15"/>
        <v>26</v>
      </c>
      <c r="K117" s="203">
        <f t="shared" si="16"/>
        <v>26</v>
      </c>
      <c r="L117" s="66"/>
      <c r="M117" s="253">
        <v>8</v>
      </c>
      <c r="N117" s="253">
        <v>9</v>
      </c>
      <c r="O117" s="253">
        <v>8</v>
      </c>
      <c r="P117" s="253">
        <v>6</v>
      </c>
      <c r="Q117" s="253">
        <v>10</v>
      </c>
      <c r="R117" s="253">
        <v>8</v>
      </c>
      <c r="S117" s="253">
        <v>8</v>
      </c>
      <c r="T117" s="253">
        <v>8</v>
      </c>
      <c r="U117" s="253">
        <v>7</v>
      </c>
      <c r="V117" s="253">
        <v>10</v>
      </c>
      <c r="W117" s="253">
        <v>10</v>
      </c>
      <c r="X117" s="253">
        <v>8</v>
      </c>
      <c r="Y117" s="253">
        <v>10</v>
      </c>
      <c r="Z117" s="253">
        <v>8</v>
      </c>
      <c r="AA117" s="253">
        <v>9</v>
      </c>
      <c r="AB117" s="253">
        <v>9</v>
      </c>
      <c r="AC117" s="253">
        <v>9</v>
      </c>
      <c r="AD117" s="253">
        <v>9</v>
      </c>
      <c r="AE117" s="253" t="s">
        <v>177</v>
      </c>
      <c r="AF117" s="253" t="s">
        <v>177</v>
      </c>
      <c r="AG117" s="253">
        <v>9</v>
      </c>
      <c r="AH117" s="253">
        <v>7</v>
      </c>
      <c r="AI117" s="253">
        <v>9</v>
      </c>
      <c r="AJ117" s="253"/>
      <c r="AK117" s="253">
        <v>9</v>
      </c>
      <c r="AL117" s="253" t="s">
        <v>177</v>
      </c>
      <c r="AM117" s="253"/>
      <c r="AN117" s="253"/>
      <c r="AO117" s="253" t="s">
        <v>177</v>
      </c>
      <c r="AP117" s="253">
        <v>10</v>
      </c>
      <c r="AQ117" s="253" t="s">
        <v>177</v>
      </c>
      <c r="AR117" s="253"/>
      <c r="AS117" s="253"/>
      <c r="AT117" s="253"/>
      <c r="AU117" s="253"/>
      <c r="AV117" s="253"/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>
        <v>8</v>
      </c>
      <c r="BM117" s="253"/>
      <c r="BN117" s="253"/>
      <c r="BO117" s="253"/>
      <c r="BP117" s="253"/>
      <c r="BQ117" s="253"/>
      <c r="BR117" s="253">
        <v>9</v>
      </c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3"/>
      <c r="CC117" s="253"/>
      <c r="CD117" s="253">
        <v>10</v>
      </c>
      <c r="CE117" s="253"/>
      <c r="CF117" s="253"/>
      <c r="CG117" s="230"/>
      <c r="CH117" s="231"/>
      <c r="CI117" s="231"/>
      <c r="CJ117" s="228"/>
      <c r="CK117" s="228"/>
    </row>
    <row r="118" spans="1:89" ht="12.75" x14ac:dyDescent="0.2">
      <c r="A118" s="277">
        <v>183346</v>
      </c>
      <c r="B118" s="200" t="str">
        <f t="shared" si="10"/>
        <v>6</v>
      </c>
      <c r="C118" s="116" t="s">
        <v>1537</v>
      </c>
      <c r="D118" s="253">
        <v>5</v>
      </c>
      <c r="E118" s="67"/>
      <c r="F118" s="93" t="s">
        <v>1673</v>
      </c>
      <c r="G118" s="94">
        <f t="shared" si="12"/>
        <v>7</v>
      </c>
      <c r="H118" s="201">
        <f t="shared" si="13"/>
        <v>0</v>
      </c>
      <c r="I118" s="202">
        <f t="shared" si="14"/>
        <v>0</v>
      </c>
      <c r="J118" s="203">
        <f t="shared" si="15"/>
        <v>29</v>
      </c>
      <c r="K118" s="203">
        <f t="shared" si="16"/>
        <v>29</v>
      </c>
      <c r="L118" s="66"/>
      <c r="M118" s="253">
        <v>10</v>
      </c>
      <c r="N118" s="253">
        <v>10</v>
      </c>
      <c r="O118" s="253">
        <v>9</v>
      </c>
      <c r="P118" s="253">
        <v>9</v>
      </c>
      <c r="Q118" s="253">
        <v>9</v>
      </c>
      <c r="R118" s="253">
        <v>10</v>
      </c>
      <c r="S118" s="253">
        <v>6</v>
      </c>
      <c r="T118" s="253">
        <v>9</v>
      </c>
      <c r="U118" s="253">
        <v>9</v>
      </c>
      <c r="V118" s="253">
        <v>10</v>
      </c>
      <c r="W118" s="253">
        <v>8</v>
      </c>
      <c r="X118" s="253">
        <v>8</v>
      </c>
      <c r="Y118" s="253">
        <v>9</v>
      </c>
      <c r="Z118" s="253">
        <v>9</v>
      </c>
      <c r="AA118" s="253">
        <v>8</v>
      </c>
      <c r="AB118" s="253">
        <v>10</v>
      </c>
      <c r="AC118" s="253">
        <v>9</v>
      </c>
      <c r="AD118" s="253">
        <v>10</v>
      </c>
      <c r="AE118" s="253">
        <v>9</v>
      </c>
      <c r="AF118" s="253">
        <v>10</v>
      </c>
      <c r="AG118" s="253">
        <v>10</v>
      </c>
      <c r="AH118" s="253">
        <v>9</v>
      </c>
      <c r="AI118" s="253">
        <v>9</v>
      </c>
      <c r="AJ118" s="253">
        <v>10</v>
      </c>
      <c r="AK118" s="253">
        <v>9</v>
      </c>
      <c r="AL118" s="253" t="s">
        <v>177</v>
      </c>
      <c r="AM118" s="253" t="s">
        <v>177</v>
      </c>
      <c r="AN118" s="253" t="s">
        <v>177</v>
      </c>
      <c r="AO118" s="253" t="s">
        <v>177</v>
      </c>
      <c r="AP118" s="253">
        <v>10</v>
      </c>
      <c r="AQ118" s="253" t="s">
        <v>177</v>
      </c>
      <c r="AR118" s="253"/>
      <c r="AS118" s="253"/>
      <c r="AT118" s="253"/>
      <c r="AU118" s="253"/>
      <c r="AV118" s="253"/>
      <c r="AW118" s="253"/>
      <c r="AX118" s="253"/>
      <c r="AY118" s="253"/>
      <c r="AZ118" s="253"/>
      <c r="BA118" s="253"/>
      <c r="BB118" s="253"/>
      <c r="BC118" s="253"/>
      <c r="BD118" s="253"/>
      <c r="BE118" s="253"/>
      <c r="BF118" s="253"/>
      <c r="BG118" s="253"/>
      <c r="BH118" s="253"/>
      <c r="BI118" s="253"/>
      <c r="BJ118" s="253"/>
      <c r="BK118" s="253"/>
      <c r="BL118" s="253">
        <v>10</v>
      </c>
      <c r="BM118" s="253"/>
      <c r="BN118" s="253"/>
      <c r="BO118" s="253"/>
      <c r="BP118" s="253" t="s">
        <v>177</v>
      </c>
      <c r="BQ118" s="253"/>
      <c r="BR118" s="253">
        <v>8</v>
      </c>
      <c r="BS118" s="253"/>
      <c r="BT118" s="253"/>
      <c r="BU118" s="253"/>
      <c r="BV118" s="253" t="s">
        <v>177</v>
      </c>
      <c r="BW118" s="253"/>
      <c r="BX118" s="253"/>
      <c r="BY118" s="253"/>
      <c r="BZ118" s="253"/>
      <c r="CA118" s="253"/>
      <c r="CB118" s="253"/>
      <c r="CC118" s="253"/>
      <c r="CD118" s="253">
        <v>9</v>
      </c>
      <c r="CE118" s="253"/>
      <c r="CF118" s="253"/>
      <c r="CG118" s="230"/>
      <c r="CH118" s="231"/>
      <c r="CI118" s="231"/>
      <c r="CJ118" s="228"/>
      <c r="CK118" s="228"/>
    </row>
    <row r="119" spans="1:89" ht="12.75" x14ac:dyDescent="0.2">
      <c r="A119" s="277">
        <v>179537</v>
      </c>
      <c r="B119" s="200" t="str">
        <f t="shared" si="10"/>
        <v>7</v>
      </c>
      <c r="C119" s="116" t="s">
        <v>1538</v>
      </c>
      <c r="D119" s="253">
        <v>5</v>
      </c>
      <c r="E119" s="67"/>
      <c r="F119" s="93" t="s">
        <v>1674</v>
      </c>
      <c r="G119" s="94">
        <f t="shared" si="12"/>
        <v>5</v>
      </c>
      <c r="H119" s="201">
        <f t="shared" si="13"/>
        <v>0</v>
      </c>
      <c r="I119" s="202">
        <f t="shared" si="14"/>
        <v>1</v>
      </c>
      <c r="J119" s="203">
        <f t="shared" si="15"/>
        <v>25</v>
      </c>
      <c r="K119" s="203">
        <f t="shared" si="16"/>
        <v>25</v>
      </c>
      <c r="L119" s="66"/>
      <c r="M119" s="253">
        <v>8</v>
      </c>
      <c r="N119" s="253">
        <v>8</v>
      </c>
      <c r="O119" s="253">
        <v>7</v>
      </c>
      <c r="P119" s="253">
        <v>9</v>
      </c>
      <c r="Q119" s="253">
        <v>8</v>
      </c>
      <c r="R119" s="253">
        <v>9</v>
      </c>
      <c r="S119" s="253">
        <v>8</v>
      </c>
      <c r="T119" s="253">
        <v>8</v>
      </c>
      <c r="U119" s="253">
        <v>7</v>
      </c>
      <c r="V119" s="253">
        <v>9</v>
      </c>
      <c r="W119" s="253">
        <v>8</v>
      </c>
      <c r="X119" s="253">
        <v>9</v>
      </c>
      <c r="Y119" s="253">
        <v>9</v>
      </c>
      <c r="Z119" s="253">
        <v>8</v>
      </c>
      <c r="AA119" s="253">
        <v>7</v>
      </c>
      <c r="AB119" s="253">
        <v>7</v>
      </c>
      <c r="AC119" s="253">
        <v>8</v>
      </c>
      <c r="AD119" s="253">
        <v>9</v>
      </c>
      <c r="AE119" s="253">
        <v>8</v>
      </c>
      <c r="AF119" s="253">
        <v>7</v>
      </c>
      <c r="AG119" s="253">
        <v>8</v>
      </c>
      <c r="AH119" s="253" t="s">
        <v>191</v>
      </c>
      <c r="AI119" s="253">
        <v>7</v>
      </c>
      <c r="AJ119" s="253"/>
      <c r="AK119" s="253"/>
      <c r="AL119" s="253"/>
      <c r="AM119" s="253" t="s">
        <v>177</v>
      </c>
      <c r="AN119" s="253"/>
      <c r="AO119" s="253" t="s">
        <v>177</v>
      </c>
      <c r="AP119" s="253"/>
      <c r="AQ119" s="253" t="s">
        <v>177</v>
      </c>
      <c r="AR119" s="253"/>
      <c r="AS119" s="253"/>
      <c r="AT119" s="253"/>
      <c r="AU119" s="253" t="s">
        <v>177</v>
      </c>
      <c r="AV119" s="253"/>
      <c r="AW119" s="253"/>
      <c r="AX119" s="253"/>
      <c r="AY119" s="253"/>
      <c r="AZ119" s="253"/>
      <c r="BA119" s="253">
        <v>8</v>
      </c>
      <c r="BB119" s="253"/>
      <c r="BC119" s="253"/>
      <c r="BD119" s="253"/>
      <c r="BE119" s="253"/>
      <c r="BF119" s="253"/>
      <c r="BG119" s="253"/>
      <c r="BH119" s="253"/>
      <c r="BI119" s="253"/>
      <c r="BJ119" s="253"/>
      <c r="BK119" s="253"/>
      <c r="BL119" s="253">
        <v>7</v>
      </c>
      <c r="BM119" s="253"/>
      <c r="BN119" s="253"/>
      <c r="BO119" s="253"/>
      <c r="BP119" s="253"/>
      <c r="BQ119" s="253"/>
      <c r="BR119" s="253"/>
      <c r="BS119" s="253"/>
      <c r="BT119" s="253"/>
      <c r="BU119" s="253"/>
      <c r="BV119" s="253"/>
      <c r="BW119" s="253"/>
      <c r="BX119" s="253"/>
      <c r="BY119" s="253"/>
      <c r="BZ119" s="253" t="s">
        <v>177</v>
      </c>
      <c r="CA119" s="253"/>
      <c r="CB119" s="253"/>
      <c r="CC119" s="253"/>
      <c r="CD119" s="253">
        <v>8</v>
      </c>
      <c r="CE119" s="253"/>
      <c r="CF119" s="253"/>
      <c r="CG119" s="230"/>
      <c r="CH119" s="231"/>
      <c r="CI119" s="231"/>
      <c r="CJ119" s="228"/>
      <c r="CK119" s="228"/>
    </row>
    <row r="120" spans="1:89" ht="12.75" x14ac:dyDescent="0.2">
      <c r="A120" s="277">
        <v>180253</v>
      </c>
      <c r="B120" s="200" t="str">
        <f t="shared" si="10"/>
        <v>3</v>
      </c>
      <c r="C120" s="116" t="s">
        <v>1539</v>
      </c>
      <c r="D120" s="253">
        <v>5</v>
      </c>
      <c r="E120" s="67"/>
      <c r="F120" s="93" t="s">
        <v>1626</v>
      </c>
      <c r="G120" s="94">
        <f t="shared" si="12"/>
        <v>6</v>
      </c>
      <c r="H120" s="201">
        <f t="shared" si="13"/>
        <v>0</v>
      </c>
      <c r="I120" s="202">
        <f t="shared" si="14"/>
        <v>0</v>
      </c>
      <c r="J120" s="203">
        <f t="shared" si="15"/>
        <v>30</v>
      </c>
      <c r="K120" s="203">
        <f t="shared" si="16"/>
        <v>30</v>
      </c>
      <c r="L120" s="66"/>
      <c r="M120" s="253">
        <v>9</v>
      </c>
      <c r="N120" s="253">
        <v>9</v>
      </c>
      <c r="O120" s="253">
        <v>7</v>
      </c>
      <c r="P120" s="253">
        <v>9</v>
      </c>
      <c r="Q120" s="253">
        <v>9</v>
      </c>
      <c r="R120" s="253">
        <v>10</v>
      </c>
      <c r="S120" s="253">
        <v>9</v>
      </c>
      <c r="T120" s="253">
        <v>8</v>
      </c>
      <c r="U120" s="253">
        <v>9</v>
      </c>
      <c r="V120" s="253">
        <v>10</v>
      </c>
      <c r="W120" s="253">
        <v>9</v>
      </c>
      <c r="X120" s="253">
        <v>8</v>
      </c>
      <c r="Y120" s="253">
        <v>9</v>
      </c>
      <c r="Z120" s="253">
        <v>9</v>
      </c>
      <c r="AA120" s="253">
        <v>8</v>
      </c>
      <c r="AB120" s="253">
        <v>9</v>
      </c>
      <c r="AC120" s="253">
        <v>10</v>
      </c>
      <c r="AD120" s="253">
        <v>10</v>
      </c>
      <c r="AE120" s="253">
        <v>10</v>
      </c>
      <c r="AF120" s="253">
        <v>10</v>
      </c>
      <c r="AG120" s="253">
        <v>10</v>
      </c>
      <c r="AH120" s="253">
        <v>7</v>
      </c>
      <c r="AI120" s="253">
        <v>9</v>
      </c>
      <c r="AJ120" s="253">
        <v>10</v>
      </c>
      <c r="AK120" s="253">
        <v>9</v>
      </c>
      <c r="AL120" s="253" t="s">
        <v>177</v>
      </c>
      <c r="AM120" s="253" t="s">
        <v>177</v>
      </c>
      <c r="AN120" s="253" t="s">
        <v>177</v>
      </c>
      <c r="AO120" s="253" t="s">
        <v>177</v>
      </c>
      <c r="AP120" s="253">
        <v>9</v>
      </c>
      <c r="AQ120" s="253" t="s">
        <v>177</v>
      </c>
      <c r="AR120" s="253"/>
      <c r="AS120" s="253"/>
      <c r="AT120" s="253"/>
      <c r="AU120" s="253"/>
      <c r="AV120" s="253"/>
      <c r="AW120" s="253"/>
      <c r="AX120" s="253"/>
      <c r="AY120" s="253"/>
      <c r="AZ120" s="253"/>
      <c r="BA120" s="253"/>
      <c r="BB120" s="253"/>
      <c r="BC120" s="253"/>
      <c r="BD120" s="253"/>
      <c r="BE120" s="253"/>
      <c r="BF120" s="253"/>
      <c r="BG120" s="253"/>
      <c r="BH120" s="253"/>
      <c r="BI120" s="253"/>
      <c r="BJ120" s="253"/>
      <c r="BK120" s="253"/>
      <c r="BL120" s="253">
        <v>10</v>
      </c>
      <c r="BM120" s="253"/>
      <c r="BN120" s="253"/>
      <c r="BO120" s="253">
        <v>10</v>
      </c>
      <c r="BP120" s="253"/>
      <c r="BQ120" s="253"/>
      <c r="BR120" s="253"/>
      <c r="BS120" s="253"/>
      <c r="BT120" s="253">
        <v>10</v>
      </c>
      <c r="BU120" s="253"/>
      <c r="BV120" s="253" t="s">
        <v>177</v>
      </c>
      <c r="BW120" s="253"/>
      <c r="BX120" s="253"/>
      <c r="BY120" s="253"/>
      <c r="BZ120" s="253"/>
      <c r="CA120" s="253"/>
      <c r="CB120" s="253"/>
      <c r="CC120" s="253"/>
      <c r="CD120" s="253">
        <v>9</v>
      </c>
      <c r="CE120" s="253"/>
      <c r="CF120" s="253"/>
      <c r="CG120" s="230"/>
      <c r="CH120" s="231"/>
      <c r="CI120" s="231"/>
      <c r="CJ120" s="228"/>
      <c r="CK120" s="228"/>
    </row>
    <row r="121" spans="1:89" ht="12.75" x14ac:dyDescent="0.2">
      <c r="A121" s="277">
        <v>180772</v>
      </c>
      <c r="B121" s="200" t="str">
        <f t="shared" si="10"/>
        <v>2</v>
      </c>
      <c r="C121" s="116" t="s">
        <v>1540</v>
      </c>
      <c r="D121" s="253">
        <v>5</v>
      </c>
      <c r="E121" s="67"/>
      <c r="F121" s="93" t="s">
        <v>1675</v>
      </c>
      <c r="G121" s="94">
        <f t="shared" si="12"/>
        <v>3</v>
      </c>
      <c r="H121" s="201">
        <f t="shared" si="13"/>
        <v>0</v>
      </c>
      <c r="I121" s="202">
        <f t="shared" si="14"/>
        <v>0</v>
      </c>
      <c r="J121" s="203">
        <f t="shared" si="15"/>
        <v>19</v>
      </c>
      <c r="K121" s="203">
        <f t="shared" si="16"/>
        <v>19</v>
      </c>
      <c r="L121" s="66"/>
      <c r="M121" s="253">
        <v>7</v>
      </c>
      <c r="N121" s="253">
        <v>8</v>
      </c>
      <c r="O121" s="253">
        <v>8</v>
      </c>
      <c r="P121" s="253">
        <v>9</v>
      </c>
      <c r="Q121" s="253">
        <v>8</v>
      </c>
      <c r="R121" s="253"/>
      <c r="S121" s="253">
        <v>9</v>
      </c>
      <c r="T121" s="253">
        <v>9</v>
      </c>
      <c r="U121" s="253"/>
      <c r="V121" s="253">
        <v>9</v>
      </c>
      <c r="W121" s="253">
        <v>10</v>
      </c>
      <c r="X121" s="253">
        <v>10</v>
      </c>
      <c r="Y121" s="253">
        <v>8</v>
      </c>
      <c r="Z121" s="253">
        <v>8</v>
      </c>
      <c r="AA121" s="253">
        <v>8</v>
      </c>
      <c r="AB121" s="253">
        <v>7</v>
      </c>
      <c r="AC121" s="253">
        <v>7</v>
      </c>
      <c r="AD121" s="253">
        <v>8</v>
      </c>
      <c r="AE121" s="253">
        <v>9</v>
      </c>
      <c r="AF121" s="253">
        <v>7</v>
      </c>
      <c r="AG121" s="253" t="s">
        <v>177</v>
      </c>
      <c r="AH121" s="253"/>
      <c r="AI121" s="253"/>
      <c r="AJ121" s="253" t="s">
        <v>177</v>
      </c>
      <c r="AK121" s="253"/>
      <c r="AL121" s="253"/>
      <c r="AM121" s="253"/>
      <c r="AN121" s="253"/>
      <c r="AO121" s="253" t="s">
        <v>177</v>
      </c>
      <c r="AP121" s="253"/>
      <c r="AQ121" s="253"/>
      <c r="AR121" s="253"/>
      <c r="AS121" s="253"/>
      <c r="AT121" s="253"/>
      <c r="AU121" s="253"/>
      <c r="AV121" s="253"/>
      <c r="AW121" s="253"/>
      <c r="AX121" s="253"/>
      <c r="AY121" s="253"/>
      <c r="AZ121" s="253"/>
      <c r="BA121" s="253"/>
      <c r="BB121" s="253"/>
      <c r="BC121" s="253"/>
      <c r="BD121" s="253"/>
      <c r="BE121" s="253"/>
      <c r="BF121" s="253"/>
      <c r="BG121" s="253"/>
      <c r="BH121" s="253"/>
      <c r="BI121" s="253"/>
      <c r="BJ121" s="253"/>
      <c r="BK121" s="253"/>
      <c r="BL121" s="253"/>
      <c r="BM121" s="253"/>
      <c r="BN121" s="253"/>
      <c r="BO121" s="253"/>
      <c r="BP121" s="253"/>
      <c r="BQ121" s="253"/>
      <c r="BR121" s="253"/>
      <c r="BS121" s="253"/>
      <c r="BT121" s="253"/>
      <c r="BU121" s="253"/>
      <c r="BV121" s="253"/>
      <c r="BW121" s="253"/>
      <c r="BX121" s="253"/>
      <c r="BY121" s="253"/>
      <c r="BZ121" s="253"/>
      <c r="CA121" s="253"/>
      <c r="CB121" s="253"/>
      <c r="CC121" s="253"/>
      <c r="CD121" s="253">
        <v>8</v>
      </c>
      <c r="CE121" s="253"/>
      <c r="CF121" s="253"/>
      <c r="CG121" s="230"/>
      <c r="CH121" s="231"/>
      <c r="CI121" s="231"/>
      <c r="CJ121" s="228"/>
      <c r="CK121" s="228"/>
    </row>
    <row r="122" spans="1:89" ht="12.75" x14ac:dyDescent="0.2">
      <c r="A122" s="277">
        <v>181235</v>
      </c>
      <c r="B122" s="200" t="str">
        <f t="shared" si="10"/>
        <v>5</v>
      </c>
      <c r="C122" s="116" t="s">
        <v>1541</v>
      </c>
      <c r="D122" s="253">
        <v>5</v>
      </c>
      <c r="E122" s="67"/>
      <c r="F122" s="93" t="s">
        <v>1676</v>
      </c>
      <c r="G122" s="94">
        <f t="shared" si="12"/>
        <v>5</v>
      </c>
      <c r="H122" s="201">
        <f t="shared" si="13"/>
        <v>0</v>
      </c>
      <c r="I122" s="202">
        <f t="shared" si="14"/>
        <v>0</v>
      </c>
      <c r="J122" s="203">
        <f t="shared" si="15"/>
        <v>27</v>
      </c>
      <c r="K122" s="203">
        <f t="shared" si="16"/>
        <v>27</v>
      </c>
      <c r="L122" s="66"/>
      <c r="M122" s="253">
        <v>8</v>
      </c>
      <c r="N122" s="253">
        <v>9</v>
      </c>
      <c r="O122" s="253">
        <v>9</v>
      </c>
      <c r="P122" s="253">
        <v>9</v>
      </c>
      <c r="Q122" s="253">
        <v>10</v>
      </c>
      <c r="R122" s="253">
        <v>9</v>
      </c>
      <c r="S122" s="253">
        <v>8</v>
      </c>
      <c r="T122" s="253">
        <v>9</v>
      </c>
      <c r="U122" s="253">
        <v>10</v>
      </c>
      <c r="V122" s="253">
        <v>9</v>
      </c>
      <c r="W122" s="253">
        <v>9</v>
      </c>
      <c r="X122" s="253">
        <v>9</v>
      </c>
      <c r="Y122" s="253">
        <v>9</v>
      </c>
      <c r="Z122" s="253">
        <v>10</v>
      </c>
      <c r="AA122" s="253">
        <v>9</v>
      </c>
      <c r="AB122" s="253">
        <v>10</v>
      </c>
      <c r="AC122" s="253">
        <v>10</v>
      </c>
      <c r="AD122" s="253">
        <v>9</v>
      </c>
      <c r="AE122" s="253">
        <v>10</v>
      </c>
      <c r="AF122" s="253" t="s">
        <v>177</v>
      </c>
      <c r="AG122" s="253">
        <v>7</v>
      </c>
      <c r="AH122" s="253">
        <v>9</v>
      </c>
      <c r="AI122" s="253">
        <v>9</v>
      </c>
      <c r="AJ122" s="253" t="s">
        <v>177</v>
      </c>
      <c r="AK122" s="253">
        <v>7</v>
      </c>
      <c r="AL122" s="253"/>
      <c r="AM122" s="253"/>
      <c r="AN122" s="253"/>
      <c r="AO122" s="253" t="s">
        <v>177</v>
      </c>
      <c r="AP122" s="253" t="s">
        <v>177</v>
      </c>
      <c r="AQ122" s="253" t="s">
        <v>177</v>
      </c>
      <c r="AR122" s="253"/>
      <c r="AS122" s="253"/>
      <c r="AT122" s="253"/>
      <c r="AU122" s="253"/>
      <c r="AV122" s="253"/>
      <c r="AW122" s="253"/>
      <c r="AX122" s="253"/>
      <c r="AY122" s="253"/>
      <c r="AZ122" s="253"/>
      <c r="BA122" s="253"/>
      <c r="BB122" s="253"/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>
        <v>9</v>
      </c>
      <c r="BM122" s="253"/>
      <c r="BN122" s="253"/>
      <c r="BO122" s="253"/>
      <c r="BP122" s="253"/>
      <c r="BQ122" s="253"/>
      <c r="BR122" s="253"/>
      <c r="BS122" s="253"/>
      <c r="BT122" s="253"/>
      <c r="BU122" s="253">
        <v>9</v>
      </c>
      <c r="BV122" s="253">
        <v>10</v>
      </c>
      <c r="BW122" s="253"/>
      <c r="BX122" s="253"/>
      <c r="BY122" s="253"/>
      <c r="BZ122" s="253"/>
      <c r="CA122" s="253"/>
      <c r="CB122" s="253"/>
      <c r="CC122" s="253"/>
      <c r="CD122" s="253">
        <v>9</v>
      </c>
      <c r="CE122" s="253"/>
      <c r="CF122" s="253"/>
      <c r="CG122" s="230"/>
      <c r="CH122" s="231"/>
      <c r="CI122" s="231"/>
      <c r="CJ122" s="228"/>
      <c r="CK122" s="228"/>
    </row>
    <row r="123" spans="1:89" ht="12.75" x14ac:dyDescent="0.2">
      <c r="A123" s="277">
        <v>181540</v>
      </c>
      <c r="B123" s="200" t="str">
        <f t="shared" si="10"/>
        <v>0</v>
      </c>
      <c r="C123" s="116" t="s">
        <v>1542</v>
      </c>
      <c r="D123" s="253">
        <v>5</v>
      </c>
      <c r="E123" s="67"/>
      <c r="F123" s="93" t="s">
        <v>1670</v>
      </c>
      <c r="G123" s="94">
        <f t="shared" si="12"/>
        <v>4</v>
      </c>
      <c r="H123" s="201">
        <f t="shared" si="13"/>
        <v>0</v>
      </c>
      <c r="I123" s="202">
        <f t="shared" si="14"/>
        <v>0</v>
      </c>
      <c r="J123" s="203">
        <f t="shared" si="15"/>
        <v>31</v>
      </c>
      <c r="K123" s="203">
        <f t="shared" si="16"/>
        <v>31</v>
      </c>
      <c r="L123" s="66"/>
      <c r="M123" s="253">
        <v>8</v>
      </c>
      <c r="N123" s="253">
        <v>9</v>
      </c>
      <c r="O123" s="253">
        <v>7</v>
      </c>
      <c r="P123" s="253">
        <v>9</v>
      </c>
      <c r="Q123" s="253">
        <v>7</v>
      </c>
      <c r="R123" s="253">
        <v>9</v>
      </c>
      <c r="S123" s="253">
        <v>8</v>
      </c>
      <c r="T123" s="253">
        <v>8</v>
      </c>
      <c r="U123" s="253">
        <v>6</v>
      </c>
      <c r="V123" s="253">
        <v>9</v>
      </c>
      <c r="W123" s="253">
        <v>10</v>
      </c>
      <c r="X123" s="253">
        <v>8</v>
      </c>
      <c r="Y123" s="253">
        <v>9</v>
      </c>
      <c r="Z123" s="253">
        <v>9</v>
      </c>
      <c r="AA123" s="253">
        <v>7</v>
      </c>
      <c r="AB123" s="253">
        <v>8</v>
      </c>
      <c r="AC123" s="253">
        <v>8</v>
      </c>
      <c r="AD123" s="253">
        <v>9</v>
      </c>
      <c r="AE123" s="253">
        <v>10</v>
      </c>
      <c r="AF123" s="253">
        <v>9</v>
      </c>
      <c r="AG123" s="253">
        <v>9</v>
      </c>
      <c r="AH123" s="253">
        <v>9</v>
      </c>
      <c r="AI123" s="253">
        <v>10</v>
      </c>
      <c r="AJ123" s="253">
        <v>8</v>
      </c>
      <c r="AK123" s="253">
        <v>8</v>
      </c>
      <c r="AL123" s="253">
        <v>10</v>
      </c>
      <c r="AM123" s="253">
        <v>9</v>
      </c>
      <c r="AN123" s="253" t="s">
        <v>177</v>
      </c>
      <c r="AO123" s="253">
        <v>8</v>
      </c>
      <c r="AP123" s="253" t="s">
        <v>177</v>
      </c>
      <c r="AQ123" s="253">
        <v>9</v>
      </c>
      <c r="AR123" s="253"/>
      <c r="AS123" s="253"/>
      <c r="AT123" s="253" t="s">
        <v>177</v>
      </c>
      <c r="AU123" s="253"/>
      <c r="AV123" s="253"/>
      <c r="AW123" s="253"/>
      <c r="AX123" s="253"/>
      <c r="AY123" s="253"/>
      <c r="AZ123" s="253"/>
      <c r="BA123" s="253"/>
      <c r="BB123" s="253" t="s">
        <v>177</v>
      </c>
      <c r="BC123" s="253"/>
      <c r="BD123" s="253"/>
      <c r="BE123" s="253"/>
      <c r="BF123" s="253"/>
      <c r="BG123" s="253"/>
      <c r="BH123" s="253"/>
      <c r="BI123" s="253"/>
      <c r="BJ123" s="253"/>
      <c r="BK123" s="253"/>
      <c r="BL123" s="253">
        <v>10</v>
      </c>
      <c r="BM123" s="253"/>
      <c r="BN123" s="253"/>
      <c r="BO123" s="253"/>
      <c r="BP123" s="253"/>
      <c r="BQ123" s="253"/>
      <c r="BR123" s="253"/>
      <c r="BS123" s="253"/>
      <c r="BT123" s="253"/>
      <c r="BU123" s="253"/>
      <c r="BV123" s="253"/>
      <c r="BW123" s="253"/>
      <c r="BX123" s="253"/>
      <c r="BY123" s="253"/>
      <c r="BZ123" s="253"/>
      <c r="CA123" s="253"/>
      <c r="CB123" s="253"/>
      <c r="CC123" s="253"/>
      <c r="CD123" s="253">
        <v>8</v>
      </c>
      <c r="CE123" s="253" t="s">
        <v>177</v>
      </c>
      <c r="CF123" s="253"/>
      <c r="CG123" s="230"/>
      <c r="CH123" s="231"/>
      <c r="CI123" s="231"/>
      <c r="CJ123" s="228"/>
      <c r="CK123" s="228"/>
    </row>
    <row r="124" spans="1:89" ht="12.75" x14ac:dyDescent="0.2">
      <c r="A124" s="277">
        <v>181608</v>
      </c>
      <c r="B124" s="200" t="str">
        <f t="shared" si="10"/>
        <v>8</v>
      </c>
      <c r="C124" s="116" t="s">
        <v>1543</v>
      </c>
      <c r="D124" s="253">
        <v>5</v>
      </c>
      <c r="E124" s="67"/>
      <c r="F124" s="93" t="s">
        <v>1677</v>
      </c>
      <c r="G124" s="94">
        <f t="shared" si="12"/>
        <v>5</v>
      </c>
      <c r="H124" s="201">
        <f t="shared" si="13"/>
        <v>0</v>
      </c>
      <c r="I124" s="202">
        <f t="shared" si="14"/>
        <v>0</v>
      </c>
      <c r="J124" s="203">
        <f t="shared" si="15"/>
        <v>32</v>
      </c>
      <c r="K124" s="203">
        <f t="shared" si="16"/>
        <v>32</v>
      </c>
      <c r="L124" s="66"/>
      <c r="M124" s="253">
        <v>10</v>
      </c>
      <c r="N124" s="253">
        <v>10</v>
      </c>
      <c r="O124" s="253">
        <v>8</v>
      </c>
      <c r="P124" s="253">
        <v>9</v>
      </c>
      <c r="Q124" s="253">
        <v>10</v>
      </c>
      <c r="R124" s="253">
        <v>9</v>
      </c>
      <c r="S124" s="253">
        <v>9</v>
      </c>
      <c r="T124" s="253">
        <v>10</v>
      </c>
      <c r="U124" s="253">
        <v>9</v>
      </c>
      <c r="V124" s="253">
        <v>10</v>
      </c>
      <c r="W124" s="253">
        <v>10</v>
      </c>
      <c r="X124" s="253">
        <v>10</v>
      </c>
      <c r="Y124" s="253">
        <v>10</v>
      </c>
      <c r="Z124" s="253">
        <v>9</v>
      </c>
      <c r="AA124" s="253">
        <v>9</v>
      </c>
      <c r="AB124" s="253">
        <v>8</v>
      </c>
      <c r="AC124" s="253">
        <v>9</v>
      </c>
      <c r="AD124" s="253">
        <v>10</v>
      </c>
      <c r="AE124" s="253">
        <v>10</v>
      </c>
      <c r="AF124" s="253">
        <v>9</v>
      </c>
      <c r="AG124" s="253">
        <v>9</v>
      </c>
      <c r="AH124" s="253">
        <v>7</v>
      </c>
      <c r="AI124" s="253">
        <v>10</v>
      </c>
      <c r="AJ124" s="253">
        <v>9</v>
      </c>
      <c r="AK124" s="253">
        <v>9</v>
      </c>
      <c r="AL124" s="253">
        <v>10</v>
      </c>
      <c r="AM124" s="253">
        <v>9</v>
      </c>
      <c r="AN124" s="253" t="s">
        <v>177</v>
      </c>
      <c r="AO124" s="253">
        <v>10</v>
      </c>
      <c r="AP124" s="253" t="s">
        <v>177</v>
      </c>
      <c r="AQ124" s="253">
        <v>10</v>
      </c>
      <c r="AR124" s="253"/>
      <c r="AS124" s="253"/>
      <c r="AT124" s="253" t="s">
        <v>177</v>
      </c>
      <c r="AU124" s="253"/>
      <c r="AV124" s="253"/>
      <c r="AW124" s="253"/>
      <c r="AX124" s="253"/>
      <c r="AY124" s="253"/>
      <c r="AZ124" s="253"/>
      <c r="BA124" s="253"/>
      <c r="BB124" s="253" t="s">
        <v>177</v>
      </c>
      <c r="BC124" s="253"/>
      <c r="BD124" s="253"/>
      <c r="BE124" s="253"/>
      <c r="BF124" s="253"/>
      <c r="BG124" s="253"/>
      <c r="BH124" s="253"/>
      <c r="BI124" s="253"/>
      <c r="BJ124" s="253"/>
      <c r="BK124" s="253"/>
      <c r="BL124" s="253">
        <v>10</v>
      </c>
      <c r="BM124" s="253"/>
      <c r="BN124" s="253"/>
      <c r="BO124" s="253" t="s">
        <v>177</v>
      </c>
      <c r="BP124" s="253"/>
      <c r="BQ124" s="253"/>
      <c r="BR124" s="253">
        <v>9</v>
      </c>
      <c r="BS124" s="253"/>
      <c r="BT124" s="253"/>
      <c r="BU124" s="253"/>
      <c r="BV124" s="253"/>
      <c r="BW124" s="253"/>
      <c r="BX124" s="253"/>
      <c r="BY124" s="253"/>
      <c r="BZ124" s="253"/>
      <c r="CA124" s="253"/>
      <c r="CB124" s="253"/>
      <c r="CC124" s="253"/>
      <c r="CD124" s="253">
        <v>10</v>
      </c>
      <c r="CE124" s="253" t="s">
        <v>177</v>
      </c>
      <c r="CF124" s="253"/>
      <c r="CG124" s="230"/>
      <c r="CH124" s="231"/>
      <c r="CI124" s="231"/>
      <c r="CJ124" s="228"/>
      <c r="CK124" s="228"/>
    </row>
    <row r="125" spans="1:89" ht="12.75" x14ac:dyDescent="0.2">
      <c r="A125" s="277">
        <v>181635</v>
      </c>
      <c r="B125" s="200" t="str">
        <f t="shared" si="10"/>
        <v>5</v>
      </c>
      <c r="C125" s="116" t="s">
        <v>1544</v>
      </c>
      <c r="D125" s="253">
        <v>6</v>
      </c>
      <c r="E125" s="67"/>
      <c r="F125" s="93" t="s">
        <v>1647</v>
      </c>
      <c r="G125" s="94">
        <f t="shared" si="12"/>
        <v>3</v>
      </c>
      <c r="H125" s="201">
        <f t="shared" si="13"/>
        <v>0</v>
      </c>
      <c r="I125" s="202">
        <f t="shared" si="14"/>
        <v>0</v>
      </c>
      <c r="J125" s="203">
        <f t="shared" si="15"/>
        <v>32</v>
      </c>
      <c r="K125" s="203">
        <f t="shared" si="16"/>
        <v>32</v>
      </c>
      <c r="L125" s="66"/>
      <c r="M125" s="253">
        <v>10</v>
      </c>
      <c r="N125" s="253">
        <v>9</v>
      </c>
      <c r="O125" s="253">
        <v>10</v>
      </c>
      <c r="P125" s="253">
        <v>10</v>
      </c>
      <c r="Q125" s="253">
        <v>10</v>
      </c>
      <c r="R125" s="253">
        <v>10</v>
      </c>
      <c r="S125" s="253">
        <v>9</v>
      </c>
      <c r="T125" s="253">
        <v>9</v>
      </c>
      <c r="U125" s="253">
        <v>9</v>
      </c>
      <c r="V125" s="253">
        <v>10</v>
      </c>
      <c r="W125" s="253">
        <v>10</v>
      </c>
      <c r="X125" s="253">
        <v>10</v>
      </c>
      <c r="Y125" s="253">
        <v>10</v>
      </c>
      <c r="Z125" s="253">
        <v>10</v>
      </c>
      <c r="AA125" s="253">
        <v>10</v>
      </c>
      <c r="AB125" s="253">
        <v>9</v>
      </c>
      <c r="AC125" s="253">
        <v>9</v>
      </c>
      <c r="AD125" s="253">
        <v>8</v>
      </c>
      <c r="AE125" s="253">
        <v>10</v>
      </c>
      <c r="AF125" s="253">
        <v>10</v>
      </c>
      <c r="AG125" s="253">
        <v>10</v>
      </c>
      <c r="AH125" s="253">
        <v>8</v>
      </c>
      <c r="AI125" s="253">
        <v>9</v>
      </c>
      <c r="AJ125" s="253">
        <v>9</v>
      </c>
      <c r="AK125" s="253">
        <v>10</v>
      </c>
      <c r="AL125" s="253">
        <v>10</v>
      </c>
      <c r="AM125" s="253">
        <v>10</v>
      </c>
      <c r="AN125" s="253"/>
      <c r="AO125" s="253">
        <v>10</v>
      </c>
      <c r="AP125" s="253">
        <v>10</v>
      </c>
      <c r="AQ125" s="253" t="s">
        <v>177</v>
      </c>
      <c r="AR125" s="253"/>
      <c r="AS125" s="253"/>
      <c r="AT125" s="253"/>
      <c r="AU125" s="253"/>
      <c r="AV125" s="253"/>
      <c r="AW125" s="253"/>
      <c r="AX125" s="253"/>
      <c r="AY125" s="253"/>
      <c r="AZ125" s="253"/>
      <c r="BA125" s="253"/>
      <c r="BB125" s="253"/>
      <c r="BC125" s="253"/>
      <c r="BD125" s="253" t="s">
        <v>177</v>
      </c>
      <c r="BE125" s="253"/>
      <c r="BF125" s="253"/>
      <c r="BG125" s="253"/>
      <c r="BH125" s="253"/>
      <c r="BI125" s="253"/>
      <c r="BJ125" s="253"/>
      <c r="BK125" s="253"/>
      <c r="BL125" s="253">
        <v>9</v>
      </c>
      <c r="BM125" s="253"/>
      <c r="BN125" s="253"/>
      <c r="BO125" s="253"/>
      <c r="BP125" s="253">
        <v>9</v>
      </c>
      <c r="BQ125" s="253"/>
      <c r="BR125" s="253" t="s">
        <v>177</v>
      </c>
      <c r="BS125" s="253"/>
      <c r="BT125" s="253"/>
      <c r="BU125" s="253"/>
      <c r="BV125" s="253"/>
      <c r="BW125" s="253"/>
      <c r="BX125" s="253"/>
      <c r="BY125" s="253"/>
      <c r="BZ125" s="253"/>
      <c r="CA125" s="253"/>
      <c r="CB125" s="253"/>
      <c r="CC125" s="253"/>
      <c r="CD125" s="253">
        <v>10</v>
      </c>
      <c r="CE125" s="253"/>
      <c r="CF125" s="253"/>
      <c r="CG125" s="230"/>
      <c r="CH125" s="231"/>
      <c r="CI125" s="231"/>
      <c r="CJ125" s="228"/>
      <c r="CK125" s="228"/>
    </row>
    <row r="126" spans="1:89" ht="12.75" x14ac:dyDescent="0.2">
      <c r="A126" s="277">
        <v>172006</v>
      </c>
      <c r="B126" s="200" t="str">
        <f t="shared" si="10"/>
        <v>6</v>
      </c>
      <c r="C126" s="116" t="s">
        <v>1545</v>
      </c>
      <c r="D126" s="253">
        <v>6</v>
      </c>
      <c r="E126" s="67"/>
      <c r="F126" s="93" t="s">
        <v>1678</v>
      </c>
      <c r="G126" s="94">
        <f t="shared" si="12"/>
        <v>7</v>
      </c>
      <c r="H126" s="201">
        <f t="shared" si="13"/>
        <v>0</v>
      </c>
      <c r="I126" s="202">
        <f t="shared" si="14"/>
        <v>0</v>
      </c>
      <c r="J126" s="203">
        <f t="shared" si="15"/>
        <v>39</v>
      </c>
      <c r="K126" s="203">
        <f t="shared" si="16"/>
        <v>39</v>
      </c>
      <c r="L126" s="66"/>
      <c r="M126" s="253">
        <v>10</v>
      </c>
      <c r="N126" s="253">
        <v>9</v>
      </c>
      <c r="O126" s="253">
        <v>10</v>
      </c>
      <c r="P126" s="253">
        <v>9</v>
      </c>
      <c r="Q126" s="253">
        <v>10</v>
      </c>
      <c r="R126" s="253">
        <v>10</v>
      </c>
      <c r="S126" s="253">
        <v>8</v>
      </c>
      <c r="T126" s="253">
        <v>9</v>
      </c>
      <c r="U126" s="253">
        <v>8</v>
      </c>
      <c r="V126" s="253">
        <v>10</v>
      </c>
      <c r="W126" s="253">
        <v>10</v>
      </c>
      <c r="X126" s="253">
        <v>9</v>
      </c>
      <c r="Y126" s="253">
        <v>9</v>
      </c>
      <c r="Z126" s="253">
        <v>10</v>
      </c>
      <c r="AA126" s="253">
        <v>9</v>
      </c>
      <c r="AB126" s="253">
        <v>10</v>
      </c>
      <c r="AC126" s="253">
        <v>9</v>
      </c>
      <c r="AD126" s="253">
        <v>10</v>
      </c>
      <c r="AE126" s="253">
        <v>10</v>
      </c>
      <c r="AF126" s="253">
        <v>9</v>
      </c>
      <c r="AG126" s="253">
        <v>10</v>
      </c>
      <c r="AH126" s="253">
        <v>9</v>
      </c>
      <c r="AI126" s="253">
        <v>9</v>
      </c>
      <c r="AJ126" s="253">
        <v>9</v>
      </c>
      <c r="AK126" s="253">
        <v>9</v>
      </c>
      <c r="AL126" s="253">
        <v>10</v>
      </c>
      <c r="AM126" s="253">
        <v>10</v>
      </c>
      <c r="AN126" s="253">
        <v>9</v>
      </c>
      <c r="AO126" s="253">
        <v>10</v>
      </c>
      <c r="AP126" s="253" t="s">
        <v>177</v>
      </c>
      <c r="AQ126" s="253">
        <v>10</v>
      </c>
      <c r="AR126" s="253"/>
      <c r="AS126" s="253" t="s">
        <v>177</v>
      </c>
      <c r="AT126" s="253">
        <v>10</v>
      </c>
      <c r="AU126" s="253">
        <v>8</v>
      </c>
      <c r="AV126" s="253">
        <v>8</v>
      </c>
      <c r="AW126" s="253"/>
      <c r="AX126" s="253" t="s">
        <v>177</v>
      </c>
      <c r="AY126" s="253"/>
      <c r="AZ126" s="253"/>
      <c r="BA126" s="253" t="s">
        <v>177</v>
      </c>
      <c r="BB126" s="253" t="s">
        <v>177</v>
      </c>
      <c r="BC126" s="253"/>
      <c r="BD126" s="253"/>
      <c r="BE126" s="253" t="s">
        <v>177</v>
      </c>
      <c r="BF126" s="253"/>
      <c r="BG126" s="253"/>
      <c r="BH126" s="253"/>
      <c r="BI126" s="253"/>
      <c r="BJ126" s="253"/>
      <c r="BK126" s="253"/>
      <c r="BL126" s="253">
        <v>9</v>
      </c>
      <c r="BM126" s="253"/>
      <c r="BN126" s="253"/>
      <c r="BO126" s="253">
        <v>9</v>
      </c>
      <c r="BP126" s="253"/>
      <c r="BQ126" s="253"/>
      <c r="BR126" s="253"/>
      <c r="BS126" s="253">
        <v>10</v>
      </c>
      <c r="BT126" s="253"/>
      <c r="BU126" s="253"/>
      <c r="BV126" s="253">
        <v>10</v>
      </c>
      <c r="BW126" s="253"/>
      <c r="BX126" s="253"/>
      <c r="BY126" s="253"/>
      <c r="BZ126" s="253"/>
      <c r="CA126" s="253" t="s">
        <v>177</v>
      </c>
      <c r="CB126" s="253"/>
      <c r="CC126" s="253"/>
      <c r="CD126" s="253">
        <v>9</v>
      </c>
      <c r="CE126" s="253">
        <v>9</v>
      </c>
      <c r="CF126" s="253"/>
      <c r="CG126" s="230"/>
      <c r="CH126" s="231"/>
      <c r="CI126" s="231"/>
      <c r="CJ126" s="228"/>
      <c r="CK126" s="228"/>
    </row>
    <row r="127" spans="1:89" ht="12.75" x14ac:dyDescent="0.2">
      <c r="A127" s="277">
        <v>172594</v>
      </c>
      <c r="B127" s="200" t="str">
        <f t="shared" si="10"/>
        <v>4</v>
      </c>
      <c r="C127" s="116" t="s">
        <v>1546</v>
      </c>
      <c r="D127" s="253">
        <v>6</v>
      </c>
      <c r="E127" s="67"/>
      <c r="F127" s="93" t="s">
        <v>1679</v>
      </c>
      <c r="G127" s="94">
        <f t="shared" ref="G127:G133" si="17">COUNTIF(M127:CD127,"INSC")</f>
        <v>4</v>
      </c>
      <c r="H127" s="201">
        <f t="shared" ref="H127:H133" si="18">COUNTIF(M127:CE127,5)</f>
        <v>1</v>
      </c>
      <c r="I127" s="202">
        <f t="shared" ref="I127:I133" si="19">COUNTIF(M127:CE127,"BA")</f>
        <v>0</v>
      </c>
      <c r="J127" s="203">
        <f t="shared" ref="J127:J133" si="20">COUNT(M127:CE127)-H127</f>
        <v>32</v>
      </c>
      <c r="K127" s="203">
        <f t="shared" ref="K127:K133" si="21">J127+H127</f>
        <v>33</v>
      </c>
      <c r="L127" s="66"/>
      <c r="M127" s="253">
        <v>8</v>
      </c>
      <c r="N127" s="253">
        <v>8</v>
      </c>
      <c r="O127" s="253">
        <v>10</v>
      </c>
      <c r="P127" s="253">
        <v>9</v>
      </c>
      <c r="Q127" s="253">
        <v>7</v>
      </c>
      <c r="R127" s="253">
        <v>8</v>
      </c>
      <c r="S127" s="253">
        <v>8</v>
      </c>
      <c r="T127" s="253">
        <v>7</v>
      </c>
      <c r="U127" s="253">
        <v>7</v>
      </c>
      <c r="V127" s="253">
        <v>9</v>
      </c>
      <c r="W127" s="253">
        <v>9</v>
      </c>
      <c r="X127" s="253">
        <v>9</v>
      </c>
      <c r="Y127" s="253">
        <v>7</v>
      </c>
      <c r="Z127" s="253">
        <v>8</v>
      </c>
      <c r="AA127" s="253">
        <v>8</v>
      </c>
      <c r="AB127" s="253">
        <v>7</v>
      </c>
      <c r="AC127" s="253">
        <v>10</v>
      </c>
      <c r="AD127" s="253">
        <v>7</v>
      </c>
      <c r="AE127" s="253">
        <v>8</v>
      </c>
      <c r="AF127" s="253">
        <v>8</v>
      </c>
      <c r="AG127" s="253">
        <v>8</v>
      </c>
      <c r="AH127" s="253">
        <v>6</v>
      </c>
      <c r="AI127" s="253"/>
      <c r="AJ127" s="253" t="s">
        <v>177</v>
      </c>
      <c r="AK127" s="253">
        <v>6</v>
      </c>
      <c r="AL127" s="253">
        <v>9</v>
      </c>
      <c r="AM127" s="253">
        <v>7</v>
      </c>
      <c r="AN127" s="253">
        <v>7</v>
      </c>
      <c r="AO127" s="253">
        <v>8</v>
      </c>
      <c r="AP127" s="253">
        <v>8</v>
      </c>
      <c r="AQ127" s="253"/>
      <c r="AR127" s="253">
        <v>6</v>
      </c>
      <c r="AS127" s="253" t="s">
        <v>177</v>
      </c>
      <c r="AT127" s="253"/>
      <c r="AU127" s="253" t="s">
        <v>177</v>
      </c>
      <c r="AV127" s="253"/>
      <c r="AW127" s="253"/>
      <c r="AX127" s="253"/>
      <c r="AY127" s="253">
        <v>5</v>
      </c>
      <c r="AZ127" s="253"/>
      <c r="BA127" s="253"/>
      <c r="BB127" s="253"/>
      <c r="BC127" s="253"/>
      <c r="BD127" s="253"/>
      <c r="BE127" s="253"/>
      <c r="BF127" s="253"/>
      <c r="BG127" s="253"/>
      <c r="BH127" s="253"/>
      <c r="BI127" s="253"/>
      <c r="BJ127" s="253"/>
      <c r="BK127" s="253"/>
      <c r="BL127" s="253">
        <v>8</v>
      </c>
      <c r="BM127" s="253"/>
      <c r="BN127" s="253"/>
      <c r="BO127" s="253"/>
      <c r="BP127" s="253"/>
      <c r="BQ127" s="253"/>
      <c r="BR127" s="253"/>
      <c r="BS127" s="253"/>
      <c r="BT127" s="253">
        <v>7</v>
      </c>
      <c r="BU127" s="253"/>
      <c r="BV127" s="253"/>
      <c r="BW127" s="253" t="s">
        <v>177</v>
      </c>
      <c r="BX127" s="253"/>
      <c r="BY127" s="253"/>
      <c r="BZ127" s="253"/>
      <c r="CA127" s="253"/>
      <c r="CB127" s="253"/>
      <c r="CC127" s="253"/>
      <c r="CD127" s="253">
        <v>8</v>
      </c>
      <c r="CE127" s="253"/>
      <c r="CF127" s="253"/>
      <c r="CG127" s="230"/>
      <c r="CH127" s="231"/>
      <c r="CI127" s="231"/>
      <c r="CJ127" s="229"/>
      <c r="CK127" s="229"/>
    </row>
    <row r="128" spans="1:89" ht="12.75" x14ac:dyDescent="0.2">
      <c r="A128" s="277">
        <v>174322</v>
      </c>
      <c r="B128" s="200" t="str">
        <f t="shared" si="10"/>
        <v>2</v>
      </c>
      <c r="C128" s="116" t="s">
        <v>1547</v>
      </c>
      <c r="D128" s="253">
        <v>6</v>
      </c>
      <c r="E128" s="67"/>
      <c r="F128" s="93" t="s">
        <v>1680</v>
      </c>
      <c r="G128" s="94">
        <f t="shared" si="17"/>
        <v>5</v>
      </c>
      <c r="H128" s="201">
        <f t="shared" si="18"/>
        <v>0</v>
      </c>
      <c r="I128" s="202">
        <f t="shared" si="19"/>
        <v>0</v>
      </c>
      <c r="J128" s="203">
        <f t="shared" si="20"/>
        <v>36</v>
      </c>
      <c r="K128" s="203">
        <f t="shared" si="21"/>
        <v>36</v>
      </c>
      <c r="L128" s="66"/>
      <c r="M128" s="253">
        <v>9</v>
      </c>
      <c r="N128" s="253">
        <v>9</v>
      </c>
      <c r="O128" s="253">
        <v>9</v>
      </c>
      <c r="P128" s="253">
        <v>9</v>
      </c>
      <c r="Q128" s="253">
        <v>9</v>
      </c>
      <c r="R128" s="253">
        <v>10</v>
      </c>
      <c r="S128" s="253">
        <v>8</v>
      </c>
      <c r="T128" s="253">
        <v>8</v>
      </c>
      <c r="U128" s="253">
        <v>10</v>
      </c>
      <c r="V128" s="253">
        <v>10</v>
      </c>
      <c r="W128" s="253">
        <v>8</v>
      </c>
      <c r="X128" s="253">
        <v>9</v>
      </c>
      <c r="Y128" s="253">
        <v>10</v>
      </c>
      <c r="Z128" s="253">
        <v>7</v>
      </c>
      <c r="AA128" s="253">
        <v>9</v>
      </c>
      <c r="AB128" s="253">
        <v>9</v>
      </c>
      <c r="AC128" s="253">
        <v>9</v>
      </c>
      <c r="AD128" s="253">
        <v>9</v>
      </c>
      <c r="AE128" s="253">
        <v>10</v>
      </c>
      <c r="AF128" s="253">
        <v>10</v>
      </c>
      <c r="AG128" s="253">
        <v>9</v>
      </c>
      <c r="AH128" s="253">
        <v>7</v>
      </c>
      <c r="AI128" s="253">
        <v>9</v>
      </c>
      <c r="AJ128" s="253">
        <v>8</v>
      </c>
      <c r="AK128" s="253" t="s">
        <v>177</v>
      </c>
      <c r="AL128" s="253">
        <v>10</v>
      </c>
      <c r="AM128" s="253">
        <v>9</v>
      </c>
      <c r="AN128" s="253">
        <v>9</v>
      </c>
      <c r="AO128" s="253" t="s">
        <v>177</v>
      </c>
      <c r="AP128" s="253"/>
      <c r="AQ128" s="253">
        <v>9</v>
      </c>
      <c r="AR128" s="253"/>
      <c r="AS128" s="253" t="s">
        <v>177</v>
      </c>
      <c r="AT128" s="253">
        <v>9</v>
      </c>
      <c r="AU128" s="253">
        <v>8</v>
      </c>
      <c r="AV128" s="253">
        <v>9</v>
      </c>
      <c r="AW128" s="253"/>
      <c r="AX128" s="253"/>
      <c r="AY128" s="253"/>
      <c r="AZ128" s="253"/>
      <c r="BA128" s="253" t="s">
        <v>177</v>
      </c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>
        <v>9</v>
      </c>
      <c r="BM128" s="253"/>
      <c r="BN128" s="253"/>
      <c r="BO128" s="253"/>
      <c r="BP128" s="253"/>
      <c r="BQ128" s="253">
        <v>10</v>
      </c>
      <c r="BR128" s="253"/>
      <c r="BS128" s="253"/>
      <c r="BT128" s="253" t="s">
        <v>177</v>
      </c>
      <c r="BU128" s="253"/>
      <c r="BV128" s="253"/>
      <c r="BW128" s="253">
        <v>10</v>
      </c>
      <c r="BX128" s="253"/>
      <c r="BY128" s="253"/>
      <c r="BZ128" s="253"/>
      <c r="CA128" s="253"/>
      <c r="CB128" s="253"/>
      <c r="CC128" s="253"/>
      <c r="CD128" s="253">
        <v>10</v>
      </c>
      <c r="CE128" s="253">
        <v>10</v>
      </c>
      <c r="CF128" s="253"/>
      <c r="CG128" s="230"/>
      <c r="CH128" s="231"/>
      <c r="CI128" s="231"/>
      <c r="CJ128" s="229"/>
      <c r="CK128" s="229"/>
    </row>
    <row r="129" spans="1:89" ht="12.75" x14ac:dyDescent="0.2">
      <c r="A129" s="277">
        <v>174760</v>
      </c>
      <c r="B129" s="200" t="str">
        <f t="shared" si="10"/>
        <v>0</v>
      </c>
      <c r="C129" s="116" t="s">
        <v>1548</v>
      </c>
      <c r="D129" s="253">
        <v>6</v>
      </c>
      <c r="E129" s="67"/>
      <c r="F129" s="93" t="s">
        <v>1670</v>
      </c>
      <c r="G129" s="94">
        <f t="shared" si="17"/>
        <v>4</v>
      </c>
      <c r="H129" s="201">
        <f t="shared" si="18"/>
        <v>0</v>
      </c>
      <c r="I129" s="202">
        <f t="shared" si="19"/>
        <v>0</v>
      </c>
      <c r="J129" s="203">
        <f t="shared" si="20"/>
        <v>43</v>
      </c>
      <c r="K129" s="203">
        <f t="shared" si="21"/>
        <v>43</v>
      </c>
      <c r="L129" s="66"/>
      <c r="M129" s="253">
        <v>9</v>
      </c>
      <c r="N129" s="253">
        <v>8</v>
      </c>
      <c r="O129" s="253">
        <v>9</v>
      </c>
      <c r="P129" s="253">
        <v>9</v>
      </c>
      <c r="Q129" s="253">
        <v>8</v>
      </c>
      <c r="R129" s="253">
        <v>10</v>
      </c>
      <c r="S129" s="253">
        <v>8</v>
      </c>
      <c r="T129" s="253">
        <v>9</v>
      </c>
      <c r="U129" s="253">
        <v>7</v>
      </c>
      <c r="V129" s="253">
        <v>9</v>
      </c>
      <c r="W129" s="253">
        <v>8</v>
      </c>
      <c r="X129" s="253">
        <v>9</v>
      </c>
      <c r="Y129" s="253">
        <v>9</v>
      </c>
      <c r="Z129" s="253">
        <v>7</v>
      </c>
      <c r="AA129" s="253">
        <v>9</v>
      </c>
      <c r="AB129" s="253">
        <v>7</v>
      </c>
      <c r="AC129" s="253">
        <v>9</v>
      </c>
      <c r="AD129" s="253">
        <v>8</v>
      </c>
      <c r="AE129" s="253">
        <v>10</v>
      </c>
      <c r="AF129" s="253">
        <v>9</v>
      </c>
      <c r="AG129" s="253">
        <v>9</v>
      </c>
      <c r="AH129" s="253">
        <v>7</v>
      </c>
      <c r="AI129" s="253">
        <v>7</v>
      </c>
      <c r="AJ129" s="253">
        <v>8</v>
      </c>
      <c r="AK129" s="253">
        <v>9</v>
      </c>
      <c r="AL129" s="253">
        <v>9</v>
      </c>
      <c r="AM129" s="253">
        <v>10</v>
      </c>
      <c r="AN129" s="253">
        <v>8</v>
      </c>
      <c r="AO129" s="253">
        <v>10</v>
      </c>
      <c r="AP129" s="253">
        <v>8</v>
      </c>
      <c r="AQ129" s="253">
        <v>8</v>
      </c>
      <c r="AR129" s="253">
        <v>7</v>
      </c>
      <c r="AS129" s="253">
        <v>9</v>
      </c>
      <c r="AT129" s="253">
        <v>8</v>
      </c>
      <c r="AU129" s="253">
        <v>8</v>
      </c>
      <c r="AV129" s="253" t="s">
        <v>177</v>
      </c>
      <c r="AW129" s="253" t="s">
        <v>177</v>
      </c>
      <c r="AX129" s="253" t="s">
        <v>177</v>
      </c>
      <c r="AY129" s="253"/>
      <c r="AZ129" s="253"/>
      <c r="BA129" s="253">
        <v>8</v>
      </c>
      <c r="BB129" s="253">
        <v>9</v>
      </c>
      <c r="BC129" s="253"/>
      <c r="BD129" s="253" t="s">
        <v>177</v>
      </c>
      <c r="BE129" s="253"/>
      <c r="BF129" s="253"/>
      <c r="BG129" s="253"/>
      <c r="BH129" s="253"/>
      <c r="BI129" s="253"/>
      <c r="BJ129" s="253"/>
      <c r="BK129" s="253"/>
      <c r="BL129" s="253">
        <v>8</v>
      </c>
      <c r="BM129" s="253"/>
      <c r="BN129" s="253"/>
      <c r="BO129" s="253">
        <v>9</v>
      </c>
      <c r="BP129" s="253"/>
      <c r="BQ129" s="253"/>
      <c r="BR129" s="253"/>
      <c r="BS129" s="253">
        <v>9</v>
      </c>
      <c r="BT129" s="253"/>
      <c r="BU129" s="253"/>
      <c r="BV129" s="253"/>
      <c r="BW129" s="253">
        <v>7</v>
      </c>
      <c r="BX129" s="253"/>
      <c r="BY129" s="253"/>
      <c r="BZ129" s="253"/>
      <c r="CA129" s="253"/>
      <c r="CB129" s="253"/>
      <c r="CC129" s="253"/>
      <c r="CD129" s="253">
        <v>9</v>
      </c>
      <c r="CE129" s="253">
        <v>9</v>
      </c>
      <c r="CF129" s="253"/>
      <c r="CG129" s="230"/>
      <c r="CH129" s="231"/>
      <c r="CI129" s="231"/>
      <c r="CJ129" s="229"/>
      <c r="CK129" s="229"/>
    </row>
    <row r="130" spans="1:89" ht="12.75" x14ac:dyDescent="0.2">
      <c r="A130" s="277">
        <v>175384</v>
      </c>
      <c r="B130" s="200" t="str">
        <f t="shared" si="10"/>
        <v>4</v>
      </c>
      <c r="C130" s="116" t="s">
        <v>1549</v>
      </c>
      <c r="D130" s="253">
        <v>6</v>
      </c>
      <c r="E130" s="67"/>
      <c r="F130" s="93" t="s">
        <v>1681</v>
      </c>
      <c r="G130" s="94">
        <f t="shared" si="17"/>
        <v>4</v>
      </c>
      <c r="H130" s="201">
        <f t="shared" si="18"/>
        <v>0</v>
      </c>
      <c r="I130" s="202">
        <f t="shared" si="19"/>
        <v>0</v>
      </c>
      <c r="J130" s="203">
        <f t="shared" si="20"/>
        <v>29</v>
      </c>
      <c r="K130" s="203">
        <f t="shared" si="21"/>
        <v>29</v>
      </c>
      <c r="L130" s="66"/>
      <c r="M130" s="253">
        <v>8</v>
      </c>
      <c r="N130" s="253">
        <v>9</v>
      </c>
      <c r="O130" s="253">
        <v>10</v>
      </c>
      <c r="P130" s="253">
        <v>8</v>
      </c>
      <c r="Q130" s="253">
        <v>8</v>
      </c>
      <c r="R130" s="253">
        <v>9</v>
      </c>
      <c r="S130" s="253">
        <v>8</v>
      </c>
      <c r="T130" s="253">
        <v>9</v>
      </c>
      <c r="U130" s="253" t="s">
        <v>177</v>
      </c>
      <c r="V130" s="253">
        <v>8</v>
      </c>
      <c r="W130" s="253">
        <v>7</v>
      </c>
      <c r="X130" s="253">
        <v>8</v>
      </c>
      <c r="Y130" s="253">
        <v>8</v>
      </c>
      <c r="Z130" s="253">
        <v>8</v>
      </c>
      <c r="AA130" s="253">
        <v>8</v>
      </c>
      <c r="AB130" s="253">
        <v>7</v>
      </c>
      <c r="AC130" s="253">
        <v>8</v>
      </c>
      <c r="AD130" s="253">
        <v>7</v>
      </c>
      <c r="AE130" s="253">
        <v>8</v>
      </c>
      <c r="AF130" s="253">
        <v>8</v>
      </c>
      <c r="AG130" s="253">
        <v>9</v>
      </c>
      <c r="AH130" s="253"/>
      <c r="AI130" s="253">
        <v>9</v>
      </c>
      <c r="AJ130" s="253" t="s">
        <v>177</v>
      </c>
      <c r="AK130" s="253">
        <v>8</v>
      </c>
      <c r="AL130" s="253"/>
      <c r="AM130" s="253"/>
      <c r="AN130" s="253">
        <v>7</v>
      </c>
      <c r="AO130" s="253">
        <v>9</v>
      </c>
      <c r="AP130" s="253"/>
      <c r="AQ130" s="253">
        <v>8</v>
      </c>
      <c r="AR130" s="253"/>
      <c r="AS130" s="253">
        <v>9</v>
      </c>
      <c r="AT130" s="253" t="s">
        <v>177</v>
      </c>
      <c r="AU130" s="253" t="s">
        <v>177</v>
      </c>
      <c r="AV130" s="253"/>
      <c r="AW130" s="253"/>
      <c r="AX130" s="253"/>
      <c r="AY130" s="253"/>
      <c r="AZ130" s="253"/>
      <c r="BA130" s="253"/>
      <c r="BB130" s="253"/>
      <c r="BC130" s="253"/>
      <c r="BD130" s="253"/>
      <c r="BE130" s="253"/>
      <c r="BF130" s="253"/>
      <c r="BG130" s="253"/>
      <c r="BH130" s="253"/>
      <c r="BI130" s="253"/>
      <c r="BJ130" s="253"/>
      <c r="BK130" s="253"/>
      <c r="BL130" s="253">
        <v>8</v>
      </c>
      <c r="BM130" s="253"/>
      <c r="BN130" s="253"/>
      <c r="BO130" s="253"/>
      <c r="BP130" s="253"/>
      <c r="BQ130" s="253">
        <v>9</v>
      </c>
      <c r="BR130" s="253"/>
      <c r="BS130" s="253"/>
      <c r="BT130" s="253"/>
      <c r="BU130" s="253"/>
      <c r="BV130" s="253"/>
      <c r="BW130" s="253"/>
      <c r="BX130" s="253"/>
      <c r="BY130" s="253"/>
      <c r="BZ130" s="253"/>
      <c r="CA130" s="253"/>
      <c r="CB130" s="253"/>
      <c r="CC130" s="253"/>
      <c r="CD130" s="253">
        <v>9</v>
      </c>
      <c r="CE130" s="253"/>
      <c r="CF130" s="253"/>
      <c r="CG130" s="230"/>
      <c r="CH130" s="231"/>
      <c r="CI130" s="231"/>
      <c r="CJ130" s="229"/>
      <c r="CK130" s="229"/>
    </row>
    <row r="131" spans="1:89" ht="12.75" x14ac:dyDescent="0.2">
      <c r="A131" s="277">
        <v>176855</v>
      </c>
      <c r="B131" s="200" t="str">
        <f t="shared" si="10"/>
        <v>5</v>
      </c>
      <c r="C131" s="116" t="s">
        <v>1550</v>
      </c>
      <c r="D131" s="253">
        <v>6</v>
      </c>
      <c r="E131" s="67"/>
      <c r="F131" s="93" t="s">
        <v>1682</v>
      </c>
      <c r="G131" s="94">
        <f t="shared" si="17"/>
        <v>4</v>
      </c>
      <c r="H131" s="201">
        <f t="shared" si="18"/>
        <v>0</v>
      </c>
      <c r="I131" s="202">
        <f t="shared" si="19"/>
        <v>0</v>
      </c>
      <c r="J131" s="203">
        <f t="shared" si="20"/>
        <v>35</v>
      </c>
      <c r="K131" s="203">
        <f t="shared" si="21"/>
        <v>35</v>
      </c>
      <c r="L131" s="66"/>
      <c r="M131" s="253">
        <v>9</v>
      </c>
      <c r="N131" s="253">
        <v>10</v>
      </c>
      <c r="O131" s="253">
        <v>9</v>
      </c>
      <c r="P131" s="253">
        <v>10</v>
      </c>
      <c r="Q131" s="253">
        <v>10</v>
      </c>
      <c r="R131" s="253">
        <v>9</v>
      </c>
      <c r="S131" s="253">
        <v>10</v>
      </c>
      <c r="T131" s="253">
        <v>10</v>
      </c>
      <c r="U131" s="253">
        <v>9</v>
      </c>
      <c r="V131" s="253">
        <v>9</v>
      </c>
      <c r="W131" s="253">
        <v>9</v>
      </c>
      <c r="X131" s="253">
        <v>10</v>
      </c>
      <c r="Y131" s="253">
        <v>10</v>
      </c>
      <c r="Z131" s="253">
        <v>10</v>
      </c>
      <c r="AA131" s="253">
        <v>9</v>
      </c>
      <c r="AB131" s="253">
        <v>9</v>
      </c>
      <c r="AC131" s="253">
        <v>10</v>
      </c>
      <c r="AD131" s="253">
        <v>8</v>
      </c>
      <c r="AE131" s="253">
        <v>9</v>
      </c>
      <c r="AF131" s="253">
        <v>9</v>
      </c>
      <c r="AG131" s="253" t="s">
        <v>177</v>
      </c>
      <c r="AH131" s="253">
        <v>9</v>
      </c>
      <c r="AI131" s="253">
        <v>10</v>
      </c>
      <c r="AJ131" s="253">
        <v>10</v>
      </c>
      <c r="AK131" s="253">
        <v>10</v>
      </c>
      <c r="AL131" s="253"/>
      <c r="AM131" s="253"/>
      <c r="AN131" s="253">
        <v>10</v>
      </c>
      <c r="AO131" s="253" t="s">
        <v>177</v>
      </c>
      <c r="AP131" s="253"/>
      <c r="AQ131" s="253">
        <v>10</v>
      </c>
      <c r="AR131" s="253"/>
      <c r="AS131" s="253"/>
      <c r="AT131" s="253">
        <v>10</v>
      </c>
      <c r="AU131" s="253">
        <v>9</v>
      </c>
      <c r="AV131" s="253"/>
      <c r="AW131" s="253"/>
      <c r="AX131" s="253">
        <v>10</v>
      </c>
      <c r="AY131" s="253"/>
      <c r="AZ131" s="253"/>
      <c r="BA131" s="253"/>
      <c r="BB131" s="253"/>
      <c r="BC131" s="253"/>
      <c r="BD131" s="253"/>
      <c r="BE131" s="253"/>
      <c r="BF131" s="253"/>
      <c r="BG131" s="253"/>
      <c r="BH131" s="253"/>
      <c r="BI131" s="253" t="s">
        <v>177</v>
      </c>
      <c r="BJ131" s="253"/>
      <c r="BK131" s="253"/>
      <c r="BL131" s="253">
        <v>10</v>
      </c>
      <c r="BM131" s="253"/>
      <c r="BN131" s="253">
        <v>10</v>
      </c>
      <c r="BO131" s="253"/>
      <c r="BP131" s="253"/>
      <c r="BQ131" s="253"/>
      <c r="BR131" s="253">
        <v>9</v>
      </c>
      <c r="BS131" s="253"/>
      <c r="BT131" s="253"/>
      <c r="BU131" s="253"/>
      <c r="BV131" s="253"/>
      <c r="BW131" s="253">
        <v>10</v>
      </c>
      <c r="BX131" s="253"/>
      <c r="BY131" s="253"/>
      <c r="BZ131" s="253"/>
      <c r="CA131" s="253" t="s">
        <v>177</v>
      </c>
      <c r="CB131" s="253"/>
      <c r="CC131" s="253"/>
      <c r="CD131" s="253">
        <v>8</v>
      </c>
      <c r="CE131" s="253">
        <v>9</v>
      </c>
      <c r="CF131" s="253" t="s">
        <v>177</v>
      </c>
      <c r="CG131" s="230"/>
      <c r="CH131" s="231"/>
      <c r="CI131" s="231"/>
      <c r="CJ131" s="229"/>
      <c r="CK131" s="229"/>
    </row>
    <row r="132" spans="1:89" ht="12.75" x14ac:dyDescent="0.2">
      <c r="A132" s="277">
        <v>176952</v>
      </c>
      <c r="B132" s="200" t="str">
        <f t="shared" ref="B132:B181" si="22">RIGHT(A132,1)</f>
        <v>2</v>
      </c>
      <c r="C132" s="116" t="s">
        <v>1551</v>
      </c>
      <c r="D132" s="253">
        <v>6</v>
      </c>
      <c r="E132" s="67"/>
      <c r="F132" s="93" t="s">
        <v>1638</v>
      </c>
      <c r="G132" s="94">
        <f t="shared" si="17"/>
        <v>6</v>
      </c>
      <c r="H132" s="201">
        <f t="shared" si="18"/>
        <v>0</v>
      </c>
      <c r="I132" s="202">
        <f t="shared" si="19"/>
        <v>0</v>
      </c>
      <c r="J132" s="203">
        <f t="shared" si="20"/>
        <v>43</v>
      </c>
      <c r="K132" s="203">
        <f t="shared" si="21"/>
        <v>43</v>
      </c>
      <c r="L132" s="66"/>
      <c r="M132" s="253">
        <v>10</v>
      </c>
      <c r="N132" s="253">
        <v>9</v>
      </c>
      <c r="O132" s="253">
        <v>10</v>
      </c>
      <c r="P132" s="253">
        <v>10</v>
      </c>
      <c r="Q132" s="253">
        <v>8</v>
      </c>
      <c r="R132" s="253">
        <v>10</v>
      </c>
      <c r="S132" s="253">
        <v>10</v>
      </c>
      <c r="T132" s="253">
        <v>9</v>
      </c>
      <c r="U132" s="253">
        <v>9</v>
      </c>
      <c r="V132" s="253">
        <v>10</v>
      </c>
      <c r="W132" s="253">
        <v>10</v>
      </c>
      <c r="X132" s="253">
        <v>10</v>
      </c>
      <c r="Y132" s="253">
        <v>10</v>
      </c>
      <c r="Z132" s="253">
        <v>9</v>
      </c>
      <c r="AA132" s="253">
        <v>9</v>
      </c>
      <c r="AB132" s="253">
        <v>8</v>
      </c>
      <c r="AC132" s="253">
        <v>10</v>
      </c>
      <c r="AD132" s="253">
        <v>10</v>
      </c>
      <c r="AE132" s="253">
        <v>10</v>
      </c>
      <c r="AF132" s="253">
        <v>10</v>
      </c>
      <c r="AG132" s="253">
        <v>10</v>
      </c>
      <c r="AH132" s="253">
        <v>8</v>
      </c>
      <c r="AI132" s="253">
        <v>10</v>
      </c>
      <c r="AJ132" s="253">
        <v>9</v>
      </c>
      <c r="AK132" s="253">
        <v>9</v>
      </c>
      <c r="AL132" s="253">
        <v>10</v>
      </c>
      <c r="AM132" s="253">
        <v>9</v>
      </c>
      <c r="AN132" s="253">
        <v>9</v>
      </c>
      <c r="AO132" s="253">
        <v>10</v>
      </c>
      <c r="AP132" s="253">
        <v>10</v>
      </c>
      <c r="AQ132" s="253">
        <v>10</v>
      </c>
      <c r="AR132" s="253">
        <v>9</v>
      </c>
      <c r="AS132" s="253">
        <v>10</v>
      </c>
      <c r="AT132" s="253">
        <v>10</v>
      </c>
      <c r="AU132" s="253">
        <v>9</v>
      </c>
      <c r="AV132" s="253" t="s">
        <v>177</v>
      </c>
      <c r="AW132" s="253" t="s">
        <v>177</v>
      </c>
      <c r="AX132" s="253" t="s">
        <v>177</v>
      </c>
      <c r="AY132" s="253" t="s">
        <v>177</v>
      </c>
      <c r="AZ132" s="253"/>
      <c r="BA132" s="253" t="s">
        <v>177</v>
      </c>
      <c r="BB132" s="253">
        <v>10</v>
      </c>
      <c r="BC132" s="253"/>
      <c r="BD132" s="253"/>
      <c r="BE132" s="253"/>
      <c r="BF132" s="253"/>
      <c r="BG132" s="253"/>
      <c r="BH132" s="253">
        <v>10</v>
      </c>
      <c r="BI132" s="253"/>
      <c r="BJ132" s="253"/>
      <c r="BK132" s="253"/>
      <c r="BL132" s="253">
        <v>10</v>
      </c>
      <c r="BM132" s="253"/>
      <c r="BN132" s="253"/>
      <c r="BO132" s="253"/>
      <c r="BP132" s="253"/>
      <c r="BQ132" s="253">
        <v>10</v>
      </c>
      <c r="BR132" s="253">
        <v>10</v>
      </c>
      <c r="BS132" s="253"/>
      <c r="BT132" s="253"/>
      <c r="BU132" s="253"/>
      <c r="BV132" s="253"/>
      <c r="BW132" s="253">
        <v>10</v>
      </c>
      <c r="BX132" s="253"/>
      <c r="BY132" s="253"/>
      <c r="BZ132" s="253"/>
      <c r="CA132" s="253"/>
      <c r="CB132" s="253" t="s">
        <v>177</v>
      </c>
      <c r="CC132" s="253"/>
      <c r="CD132" s="253">
        <v>9</v>
      </c>
      <c r="CE132" s="253">
        <v>10</v>
      </c>
      <c r="CF132" s="253"/>
      <c r="CG132" s="230"/>
      <c r="CH132" s="231"/>
      <c r="CI132" s="231"/>
      <c r="CJ132" s="229"/>
      <c r="CK132" s="229"/>
    </row>
    <row r="133" spans="1:89" ht="12.75" x14ac:dyDescent="0.2">
      <c r="A133" s="277">
        <v>177055</v>
      </c>
      <c r="B133" s="200" t="str">
        <f t="shared" si="22"/>
        <v>5</v>
      </c>
      <c r="C133" s="116" t="s">
        <v>1552</v>
      </c>
      <c r="D133" s="253">
        <v>6</v>
      </c>
      <c r="E133" s="67"/>
      <c r="F133" s="93" t="s">
        <v>1616</v>
      </c>
      <c r="G133" s="94">
        <f t="shared" si="17"/>
        <v>3</v>
      </c>
      <c r="H133" s="201">
        <f t="shared" si="18"/>
        <v>0</v>
      </c>
      <c r="I133" s="202">
        <f t="shared" si="19"/>
        <v>0</v>
      </c>
      <c r="J133" s="203">
        <f t="shared" si="20"/>
        <v>49</v>
      </c>
      <c r="K133" s="203">
        <f t="shared" si="21"/>
        <v>49</v>
      </c>
      <c r="L133" s="66"/>
      <c r="M133" s="253">
        <v>8</v>
      </c>
      <c r="N133" s="253">
        <v>8</v>
      </c>
      <c r="O133" s="253">
        <v>9</v>
      </c>
      <c r="P133" s="253">
        <v>9</v>
      </c>
      <c r="Q133" s="253">
        <v>8</v>
      </c>
      <c r="R133" s="253">
        <v>9</v>
      </c>
      <c r="S133" s="253">
        <v>7</v>
      </c>
      <c r="T133" s="253">
        <v>8</v>
      </c>
      <c r="U133" s="253">
        <v>6</v>
      </c>
      <c r="V133" s="253">
        <v>9</v>
      </c>
      <c r="W133" s="253">
        <v>8</v>
      </c>
      <c r="X133" s="253">
        <v>10</v>
      </c>
      <c r="Y133" s="253">
        <v>8</v>
      </c>
      <c r="Z133" s="253">
        <v>9</v>
      </c>
      <c r="AA133" s="253">
        <v>8</v>
      </c>
      <c r="AB133" s="253">
        <v>10</v>
      </c>
      <c r="AC133" s="253">
        <v>8</v>
      </c>
      <c r="AD133" s="253">
        <v>10</v>
      </c>
      <c r="AE133" s="253">
        <v>9</v>
      </c>
      <c r="AF133" s="253">
        <v>9</v>
      </c>
      <c r="AG133" s="253">
        <v>9</v>
      </c>
      <c r="AH133" s="253">
        <v>8</v>
      </c>
      <c r="AI133" s="253">
        <v>8</v>
      </c>
      <c r="AJ133" s="253">
        <v>9</v>
      </c>
      <c r="AK133" s="253">
        <v>8</v>
      </c>
      <c r="AL133" s="253">
        <v>9</v>
      </c>
      <c r="AM133" s="253">
        <v>9</v>
      </c>
      <c r="AN133" s="253">
        <v>9</v>
      </c>
      <c r="AO133" s="253">
        <v>10</v>
      </c>
      <c r="AP133" s="253">
        <v>8</v>
      </c>
      <c r="AQ133" s="253">
        <v>9</v>
      </c>
      <c r="AR133" s="253">
        <v>7</v>
      </c>
      <c r="AS133" s="253">
        <v>9</v>
      </c>
      <c r="AT133" s="253" t="s">
        <v>177</v>
      </c>
      <c r="AU133" s="253">
        <v>9</v>
      </c>
      <c r="AV133" s="253">
        <v>7</v>
      </c>
      <c r="AW133" s="253" t="s">
        <v>177</v>
      </c>
      <c r="AX133" s="253"/>
      <c r="AY133" s="253">
        <v>9</v>
      </c>
      <c r="AZ133" s="253">
        <v>10</v>
      </c>
      <c r="BA133" s="253">
        <v>8</v>
      </c>
      <c r="BB133" s="253">
        <v>9</v>
      </c>
      <c r="BC133" s="253"/>
      <c r="BD133" s="253">
        <v>8</v>
      </c>
      <c r="BE133" s="253"/>
      <c r="BF133" s="253"/>
      <c r="BG133" s="253">
        <v>9</v>
      </c>
      <c r="BH133" s="253"/>
      <c r="BI133" s="253"/>
      <c r="BJ133" s="253">
        <v>8</v>
      </c>
      <c r="BK133" s="253">
        <v>9</v>
      </c>
      <c r="BL133" s="253">
        <v>9</v>
      </c>
      <c r="BM133" s="253"/>
      <c r="BN133" s="253"/>
      <c r="BO133" s="253"/>
      <c r="BP133" s="253">
        <v>9</v>
      </c>
      <c r="BQ133" s="253"/>
      <c r="BR133" s="253"/>
      <c r="BS133" s="253">
        <v>8</v>
      </c>
      <c r="BT133" s="253"/>
      <c r="BU133" s="253"/>
      <c r="BV133" s="253"/>
      <c r="BW133" s="253">
        <v>9</v>
      </c>
      <c r="BX133" s="253"/>
      <c r="BY133" s="253"/>
      <c r="BZ133" s="253"/>
      <c r="CA133" s="253">
        <v>9</v>
      </c>
      <c r="CB133" s="253" t="s">
        <v>177</v>
      </c>
      <c r="CC133" s="253"/>
      <c r="CD133" s="253">
        <v>9</v>
      </c>
      <c r="CE133" s="253" t="s">
        <v>177</v>
      </c>
      <c r="CF133" s="253"/>
      <c r="CG133" s="230"/>
      <c r="CH133" s="231"/>
      <c r="CI133" s="231"/>
      <c r="CJ133" s="229"/>
      <c r="CK133" s="229"/>
    </row>
    <row r="134" spans="1:89" ht="12.75" x14ac:dyDescent="0.2">
      <c r="A134" s="277">
        <v>179693</v>
      </c>
      <c r="B134" s="200" t="str">
        <f t="shared" si="22"/>
        <v>3</v>
      </c>
      <c r="C134" s="116" t="s">
        <v>1553</v>
      </c>
      <c r="D134" s="253">
        <v>6</v>
      </c>
      <c r="E134" s="67"/>
      <c r="F134" s="93" t="s">
        <v>1607</v>
      </c>
      <c r="G134" s="94">
        <f t="shared" ref="G134:G181" si="23">COUNTIF(M134:CD134,"INSC")</f>
        <v>6</v>
      </c>
      <c r="H134" s="201">
        <f t="shared" ref="H134:H181" si="24">COUNTIF(M134:CE134,5)</f>
        <v>0</v>
      </c>
      <c r="I134" s="202">
        <f t="shared" ref="I134:I181" si="25">COUNTIF(M134:CE134,"BA")</f>
        <v>0</v>
      </c>
      <c r="J134" s="203">
        <f t="shared" ref="J134:J181" si="26">COUNT(M134:CE134)-H134</f>
        <v>38</v>
      </c>
      <c r="K134" s="203">
        <f t="shared" ref="K134:K181" si="27">J134+H134</f>
        <v>38</v>
      </c>
      <c r="L134" s="66"/>
      <c r="M134" s="253">
        <v>9</v>
      </c>
      <c r="N134" s="253">
        <v>10</v>
      </c>
      <c r="O134" s="253">
        <v>10</v>
      </c>
      <c r="P134" s="253">
        <v>9</v>
      </c>
      <c r="Q134" s="253">
        <v>10</v>
      </c>
      <c r="R134" s="253">
        <v>10</v>
      </c>
      <c r="S134" s="253">
        <v>9</v>
      </c>
      <c r="T134" s="253">
        <v>10</v>
      </c>
      <c r="U134" s="253">
        <v>9</v>
      </c>
      <c r="V134" s="253">
        <v>10</v>
      </c>
      <c r="W134" s="253">
        <v>9</v>
      </c>
      <c r="X134" s="253">
        <v>9</v>
      </c>
      <c r="Y134" s="253">
        <v>9</v>
      </c>
      <c r="Z134" s="253">
        <v>10</v>
      </c>
      <c r="AA134" s="253">
        <v>9</v>
      </c>
      <c r="AB134" s="253">
        <v>10</v>
      </c>
      <c r="AC134" s="253">
        <v>10</v>
      </c>
      <c r="AD134" s="253">
        <v>9</v>
      </c>
      <c r="AE134" s="253">
        <v>10</v>
      </c>
      <c r="AF134" s="253">
        <v>9</v>
      </c>
      <c r="AG134" s="253">
        <v>10</v>
      </c>
      <c r="AH134" s="253">
        <v>10</v>
      </c>
      <c r="AI134" s="253">
        <v>9</v>
      </c>
      <c r="AJ134" s="253">
        <v>10</v>
      </c>
      <c r="AK134" s="253">
        <v>9</v>
      </c>
      <c r="AL134" s="253" t="s">
        <v>177</v>
      </c>
      <c r="AM134" s="253">
        <v>10</v>
      </c>
      <c r="AN134" s="253">
        <v>9</v>
      </c>
      <c r="AO134" s="253">
        <v>10</v>
      </c>
      <c r="AP134" s="253" t="s">
        <v>177</v>
      </c>
      <c r="AQ134" s="253">
        <v>10</v>
      </c>
      <c r="AR134" s="253"/>
      <c r="AS134" s="253">
        <v>10</v>
      </c>
      <c r="AT134" s="253">
        <v>10</v>
      </c>
      <c r="AU134" s="253">
        <v>9</v>
      </c>
      <c r="AV134" s="253" t="s">
        <v>177</v>
      </c>
      <c r="AW134" s="253" t="s">
        <v>177</v>
      </c>
      <c r="AX134" s="253" t="s">
        <v>177</v>
      </c>
      <c r="AY134" s="253"/>
      <c r="AZ134" s="253"/>
      <c r="BA134" s="253"/>
      <c r="BB134" s="253"/>
      <c r="BC134" s="253"/>
      <c r="BD134" s="253"/>
      <c r="BE134" s="253"/>
      <c r="BF134" s="253"/>
      <c r="BG134" s="253"/>
      <c r="BH134" s="253"/>
      <c r="BI134" s="253"/>
      <c r="BJ134" s="253"/>
      <c r="BK134" s="253"/>
      <c r="BL134" s="253">
        <v>10</v>
      </c>
      <c r="BM134" s="253"/>
      <c r="BN134" s="253"/>
      <c r="BO134" s="253"/>
      <c r="BP134" s="253"/>
      <c r="BQ134" s="253">
        <v>10</v>
      </c>
      <c r="BR134" s="253"/>
      <c r="BS134" s="253"/>
      <c r="BT134" s="253"/>
      <c r="BU134" s="253">
        <v>10</v>
      </c>
      <c r="BV134" s="253"/>
      <c r="BW134" s="253"/>
      <c r="BX134" s="253"/>
      <c r="BY134" s="253">
        <v>10</v>
      </c>
      <c r="BZ134" s="253"/>
      <c r="CA134" s="253" t="s">
        <v>177</v>
      </c>
      <c r="CB134" s="253"/>
      <c r="CC134" s="253"/>
      <c r="CD134" s="253">
        <v>10</v>
      </c>
      <c r="CE134" s="253">
        <v>9</v>
      </c>
      <c r="CF134" s="253"/>
      <c r="CG134" s="230"/>
      <c r="CH134" s="231"/>
      <c r="CI134" s="231"/>
      <c r="CJ134" s="231"/>
      <c r="CK134" s="231"/>
    </row>
    <row r="135" spans="1:89" ht="12.75" x14ac:dyDescent="0.2">
      <c r="A135" s="277">
        <v>179700</v>
      </c>
      <c r="B135" s="200" t="str">
        <f t="shared" si="22"/>
        <v>0</v>
      </c>
      <c r="C135" s="116" t="s">
        <v>1554</v>
      </c>
      <c r="D135" s="253">
        <v>6</v>
      </c>
      <c r="E135" s="67"/>
      <c r="F135" s="93" t="s">
        <v>1616</v>
      </c>
      <c r="G135" s="94">
        <f t="shared" si="23"/>
        <v>4</v>
      </c>
      <c r="H135" s="201">
        <f t="shared" si="24"/>
        <v>0</v>
      </c>
      <c r="I135" s="202">
        <f t="shared" si="25"/>
        <v>0</v>
      </c>
      <c r="J135" s="203">
        <f t="shared" si="26"/>
        <v>31</v>
      </c>
      <c r="K135" s="203">
        <f t="shared" si="27"/>
        <v>31</v>
      </c>
      <c r="L135" s="66"/>
      <c r="M135" s="253">
        <v>9</v>
      </c>
      <c r="N135" s="253">
        <v>8</v>
      </c>
      <c r="O135" s="253">
        <v>9</v>
      </c>
      <c r="P135" s="253">
        <v>8</v>
      </c>
      <c r="Q135" s="253">
        <v>8</v>
      </c>
      <c r="R135" s="253">
        <v>9</v>
      </c>
      <c r="S135" s="253">
        <v>9</v>
      </c>
      <c r="T135" s="253">
        <v>8</v>
      </c>
      <c r="U135" s="253">
        <v>7</v>
      </c>
      <c r="V135" s="253">
        <v>9</v>
      </c>
      <c r="W135" s="253">
        <v>8</v>
      </c>
      <c r="X135" s="253">
        <v>7</v>
      </c>
      <c r="Y135" s="253">
        <v>8</v>
      </c>
      <c r="Z135" s="253">
        <v>6</v>
      </c>
      <c r="AA135" s="253">
        <v>8</v>
      </c>
      <c r="AB135" s="253">
        <v>7</v>
      </c>
      <c r="AC135" s="253">
        <v>8</v>
      </c>
      <c r="AD135" s="253">
        <v>9</v>
      </c>
      <c r="AE135" s="253">
        <v>8</v>
      </c>
      <c r="AF135" s="253" t="s">
        <v>177</v>
      </c>
      <c r="AG135" s="253" t="s">
        <v>177</v>
      </c>
      <c r="AH135" s="253">
        <v>7</v>
      </c>
      <c r="AI135" s="253">
        <v>8</v>
      </c>
      <c r="AJ135" s="253">
        <v>8</v>
      </c>
      <c r="AK135" s="253">
        <v>8</v>
      </c>
      <c r="AL135" s="253"/>
      <c r="AM135" s="253"/>
      <c r="AN135" s="253">
        <v>7</v>
      </c>
      <c r="AO135" s="253"/>
      <c r="AP135" s="253"/>
      <c r="AQ135" s="253">
        <v>8</v>
      </c>
      <c r="AR135" s="253"/>
      <c r="AS135" s="253"/>
      <c r="AT135" s="253">
        <v>8</v>
      </c>
      <c r="AU135" s="253" t="s">
        <v>177</v>
      </c>
      <c r="AV135" s="253"/>
      <c r="AW135" s="253"/>
      <c r="AX135" s="253"/>
      <c r="AY135" s="253"/>
      <c r="AZ135" s="253"/>
      <c r="BA135" s="253"/>
      <c r="BB135" s="253"/>
      <c r="BC135" s="253"/>
      <c r="BD135" s="253"/>
      <c r="BE135" s="253"/>
      <c r="BF135" s="253"/>
      <c r="BG135" s="253"/>
      <c r="BH135" s="253"/>
      <c r="BI135" s="253"/>
      <c r="BJ135" s="253"/>
      <c r="BK135" s="253"/>
      <c r="BL135" s="253">
        <v>9</v>
      </c>
      <c r="BM135" s="253"/>
      <c r="BN135" s="253"/>
      <c r="BO135" s="253"/>
      <c r="BP135" s="253" t="s">
        <v>177</v>
      </c>
      <c r="BQ135" s="253"/>
      <c r="BR135" s="253"/>
      <c r="BS135" s="253"/>
      <c r="BT135" s="253">
        <v>9</v>
      </c>
      <c r="BU135" s="253"/>
      <c r="BV135" s="253"/>
      <c r="BW135" s="253">
        <v>8</v>
      </c>
      <c r="BX135" s="253"/>
      <c r="BY135" s="253"/>
      <c r="BZ135" s="253"/>
      <c r="CA135" s="253">
        <v>9</v>
      </c>
      <c r="CB135" s="253"/>
      <c r="CC135" s="253"/>
      <c r="CD135" s="253">
        <v>9</v>
      </c>
      <c r="CE135" s="253"/>
      <c r="CF135" s="253"/>
      <c r="CG135" s="230"/>
      <c r="CH135" s="231"/>
      <c r="CI135" s="231"/>
      <c r="CJ135" s="231"/>
      <c r="CK135" s="231"/>
    </row>
    <row r="136" spans="1:89" ht="12.75" x14ac:dyDescent="0.2">
      <c r="A136" s="277">
        <v>180006</v>
      </c>
      <c r="B136" s="200" t="str">
        <f t="shared" si="22"/>
        <v>6</v>
      </c>
      <c r="C136" s="116" t="s">
        <v>1555</v>
      </c>
      <c r="D136" s="253">
        <v>6</v>
      </c>
      <c r="E136" s="67"/>
      <c r="F136" s="93" t="s">
        <v>1683</v>
      </c>
      <c r="G136" s="94">
        <f t="shared" si="23"/>
        <v>5</v>
      </c>
      <c r="H136" s="201">
        <f t="shared" si="24"/>
        <v>0</v>
      </c>
      <c r="I136" s="202">
        <f t="shared" si="25"/>
        <v>0</v>
      </c>
      <c r="J136" s="203">
        <f t="shared" si="26"/>
        <v>43</v>
      </c>
      <c r="K136" s="203">
        <f t="shared" si="27"/>
        <v>43</v>
      </c>
      <c r="L136" s="66"/>
      <c r="M136" s="253">
        <v>9</v>
      </c>
      <c r="N136" s="253">
        <v>10</v>
      </c>
      <c r="O136" s="253">
        <v>10</v>
      </c>
      <c r="P136" s="253">
        <v>9</v>
      </c>
      <c r="Q136" s="253">
        <v>8</v>
      </c>
      <c r="R136" s="253">
        <v>10</v>
      </c>
      <c r="S136" s="253">
        <v>10</v>
      </c>
      <c r="T136" s="253">
        <v>9</v>
      </c>
      <c r="U136" s="253">
        <v>9</v>
      </c>
      <c r="V136" s="253">
        <v>10</v>
      </c>
      <c r="W136" s="253">
        <v>10</v>
      </c>
      <c r="X136" s="253">
        <v>9</v>
      </c>
      <c r="Y136" s="253">
        <v>10</v>
      </c>
      <c r="Z136" s="253">
        <v>9</v>
      </c>
      <c r="AA136" s="253">
        <v>10</v>
      </c>
      <c r="AB136" s="253">
        <v>8</v>
      </c>
      <c r="AC136" s="253">
        <v>10</v>
      </c>
      <c r="AD136" s="253">
        <v>9</v>
      </c>
      <c r="AE136" s="253">
        <v>10</v>
      </c>
      <c r="AF136" s="253">
        <v>9</v>
      </c>
      <c r="AG136" s="253">
        <v>10</v>
      </c>
      <c r="AH136" s="253">
        <v>8</v>
      </c>
      <c r="AI136" s="253">
        <v>10</v>
      </c>
      <c r="AJ136" s="253">
        <v>10</v>
      </c>
      <c r="AK136" s="253">
        <v>10</v>
      </c>
      <c r="AL136" s="253">
        <v>10</v>
      </c>
      <c r="AM136" s="253">
        <v>10</v>
      </c>
      <c r="AN136" s="253">
        <v>9</v>
      </c>
      <c r="AO136" s="253">
        <v>10</v>
      </c>
      <c r="AP136" s="253">
        <v>9</v>
      </c>
      <c r="AQ136" s="253">
        <v>10</v>
      </c>
      <c r="AR136" s="253">
        <v>9</v>
      </c>
      <c r="AS136" s="253">
        <v>10</v>
      </c>
      <c r="AT136" s="253">
        <v>9</v>
      </c>
      <c r="AU136" s="253">
        <v>9</v>
      </c>
      <c r="AV136" s="253">
        <v>9</v>
      </c>
      <c r="AW136" s="253" t="s">
        <v>177</v>
      </c>
      <c r="AX136" s="253" t="s">
        <v>177</v>
      </c>
      <c r="AY136" s="253"/>
      <c r="AZ136" s="253"/>
      <c r="BA136" s="253">
        <v>8</v>
      </c>
      <c r="BB136" s="253"/>
      <c r="BC136" s="253" t="s">
        <v>177</v>
      </c>
      <c r="BD136" s="253" t="s">
        <v>177</v>
      </c>
      <c r="BE136" s="253"/>
      <c r="BF136" s="253"/>
      <c r="BG136" s="253"/>
      <c r="BH136" s="253"/>
      <c r="BI136" s="253"/>
      <c r="BJ136" s="253"/>
      <c r="BK136" s="253"/>
      <c r="BL136" s="253">
        <v>10</v>
      </c>
      <c r="BM136" s="253"/>
      <c r="BN136" s="253"/>
      <c r="BO136" s="253">
        <v>10</v>
      </c>
      <c r="BP136" s="253"/>
      <c r="BQ136" s="253"/>
      <c r="BR136" s="253"/>
      <c r="BS136" s="253"/>
      <c r="BT136" s="253"/>
      <c r="BU136" s="253">
        <v>10</v>
      </c>
      <c r="BV136" s="253"/>
      <c r="BW136" s="253">
        <v>10</v>
      </c>
      <c r="BX136" s="253"/>
      <c r="BY136" s="253"/>
      <c r="BZ136" s="253"/>
      <c r="CA136" s="253" t="s">
        <v>177</v>
      </c>
      <c r="CB136" s="253"/>
      <c r="CC136" s="253"/>
      <c r="CD136" s="253">
        <v>10</v>
      </c>
      <c r="CE136" s="253">
        <v>9</v>
      </c>
      <c r="CF136" s="253"/>
      <c r="CG136" s="230"/>
      <c r="CH136" s="231"/>
      <c r="CI136" s="231"/>
      <c r="CJ136" s="231"/>
      <c r="CK136" s="231"/>
    </row>
    <row r="137" spans="1:89" ht="12.75" x14ac:dyDescent="0.2">
      <c r="A137" s="277">
        <v>180036</v>
      </c>
      <c r="B137" s="200" t="str">
        <f t="shared" si="22"/>
        <v>6</v>
      </c>
      <c r="C137" s="116" t="s">
        <v>1556</v>
      </c>
      <c r="D137" s="253">
        <v>6</v>
      </c>
      <c r="E137" s="67"/>
      <c r="F137" s="93" t="s">
        <v>1684</v>
      </c>
      <c r="G137" s="94">
        <f t="shared" si="23"/>
        <v>2</v>
      </c>
      <c r="H137" s="201">
        <f t="shared" si="24"/>
        <v>0</v>
      </c>
      <c r="I137" s="202">
        <f t="shared" si="25"/>
        <v>0</v>
      </c>
      <c r="J137" s="203">
        <f t="shared" si="26"/>
        <v>44</v>
      </c>
      <c r="K137" s="203">
        <f t="shared" si="27"/>
        <v>44</v>
      </c>
      <c r="L137" s="66"/>
      <c r="M137" s="253">
        <v>9</v>
      </c>
      <c r="N137" s="253">
        <v>10</v>
      </c>
      <c r="O137" s="253">
        <v>10</v>
      </c>
      <c r="P137" s="253">
        <v>9</v>
      </c>
      <c r="Q137" s="253">
        <v>9</v>
      </c>
      <c r="R137" s="253">
        <v>10</v>
      </c>
      <c r="S137" s="253">
        <v>10</v>
      </c>
      <c r="T137" s="253">
        <v>10</v>
      </c>
      <c r="U137" s="253">
        <v>8</v>
      </c>
      <c r="V137" s="253">
        <v>10</v>
      </c>
      <c r="W137" s="253">
        <v>10</v>
      </c>
      <c r="X137" s="253">
        <v>9</v>
      </c>
      <c r="Y137" s="253">
        <v>10</v>
      </c>
      <c r="Z137" s="253">
        <v>8</v>
      </c>
      <c r="AA137" s="253">
        <v>10</v>
      </c>
      <c r="AB137" s="253">
        <v>9</v>
      </c>
      <c r="AC137" s="253">
        <v>9</v>
      </c>
      <c r="AD137" s="253">
        <v>10</v>
      </c>
      <c r="AE137" s="253">
        <v>10</v>
      </c>
      <c r="AF137" s="253">
        <v>10</v>
      </c>
      <c r="AG137" s="253">
        <v>10</v>
      </c>
      <c r="AH137" s="253">
        <v>8</v>
      </c>
      <c r="AI137" s="253">
        <v>10</v>
      </c>
      <c r="AJ137" s="253">
        <v>10</v>
      </c>
      <c r="AK137" s="253">
        <v>9</v>
      </c>
      <c r="AL137" s="253">
        <v>10</v>
      </c>
      <c r="AM137" s="253">
        <v>10</v>
      </c>
      <c r="AN137" s="253">
        <v>9</v>
      </c>
      <c r="AO137" s="253">
        <v>10</v>
      </c>
      <c r="AP137" s="253">
        <v>9</v>
      </c>
      <c r="AQ137" s="253">
        <v>10</v>
      </c>
      <c r="AR137" s="253">
        <v>8</v>
      </c>
      <c r="AS137" s="253">
        <v>10</v>
      </c>
      <c r="AT137" s="253">
        <v>9</v>
      </c>
      <c r="AU137" s="253">
        <v>8</v>
      </c>
      <c r="AV137" s="253">
        <v>8</v>
      </c>
      <c r="AW137" s="253"/>
      <c r="AX137" s="253"/>
      <c r="AY137" s="253"/>
      <c r="AZ137" s="253"/>
      <c r="BA137" s="253">
        <v>9</v>
      </c>
      <c r="BB137" s="253">
        <v>9</v>
      </c>
      <c r="BC137" s="253"/>
      <c r="BD137" s="253"/>
      <c r="BE137" s="253"/>
      <c r="BF137" s="253"/>
      <c r="BG137" s="253"/>
      <c r="BH137" s="253" t="s">
        <v>177</v>
      </c>
      <c r="BI137" s="253" t="s">
        <v>177</v>
      </c>
      <c r="BJ137" s="253"/>
      <c r="BK137" s="253"/>
      <c r="BL137" s="253">
        <v>10</v>
      </c>
      <c r="BM137" s="253"/>
      <c r="BN137" s="253"/>
      <c r="BO137" s="253"/>
      <c r="BP137" s="253"/>
      <c r="BQ137" s="253">
        <v>9</v>
      </c>
      <c r="BR137" s="253"/>
      <c r="BS137" s="253"/>
      <c r="BT137" s="253"/>
      <c r="BU137" s="253">
        <v>10</v>
      </c>
      <c r="BV137" s="253"/>
      <c r="BW137" s="253">
        <v>10</v>
      </c>
      <c r="BX137" s="253"/>
      <c r="BY137" s="253"/>
      <c r="BZ137" s="253"/>
      <c r="CA137" s="253"/>
      <c r="CB137" s="253"/>
      <c r="CC137" s="253"/>
      <c r="CD137" s="253">
        <v>9</v>
      </c>
      <c r="CE137" s="253">
        <v>10</v>
      </c>
      <c r="CF137" s="253"/>
      <c r="CG137" s="230"/>
      <c r="CH137" s="231"/>
      <c r="CI137" s="231"/>
      <c r="CJ137" s="231"/>
      <c r="CK137" s="231"/>
    </row>
    <row r="138" spans="1:89" ht="12.75" x14ac:dyDescent="0.2">
      <c r="A138" s="277">
        <v>180256</v>
      </c>
      <c r="B138" s="200" t="str">
        <f t="shared" si="22"/>
        <v>6</v>
      </c>
      <c r="C138" s="116" t="s">
        <v>1557</v>
      </c>
      <c r="D138" s="253">
        <v>6</v>
      </c>
      <c r="E138" s="67"/>
      <c r="F138" s="93" t="s">
        <v>1646</v>
      </c>
      <c r="G138" s="94">
        <f t="shared" si="23"/>
        <v>4</v>
      </c>
      <c r="H138" s="201">
        <f t="shared" si="24"/>
        <v>1</v>
      </c>
      <c r="I138" s="202">
        <f t="shared" si="25"/>
        <v>0</v>
      </c>
      <c r="J138" s="203">
        <f t="shared" si="26"/>
        <v>33</v>
      </c>
      <c r="K138" s="203">
        <f t="shared" si="27"/>
        <v>34</v>
      </c>
      <c r="L138" s="66"/>
      <c r="M138" s="253">
        <v>9</v>
      </c>
      <c r="N138" s="253">
        <v>8</v>
      </c>
      <c r="O138" s="253">
        <v>10</v>
      </c>
      <c r="P138" s="253">
        <v>9</v>
      </c>
      <c r="Q138" s="253">
        <v>8</v>
      </c>
      <c r="R138" s="253">
        <v>10</v>
      </c>
      <c r="S138" s="253">
        <v>9</v>
      </c>
      <c r="T138" s="253">
        <v>9</v>
      </c>
      <c r="U138" s="253"/>
      <c r="V138" s="253">
        <v>10</v>
      </c>
      <c r="W138" s="253">
        <v>8</v>
      </c>
      <c r="X138" s="253">
        <v>9</v>
      </c>
      <c r="Y138" s="253">
        <v>9</v>
      </c>
      <c r="Z138" s="253">
        <v>8</v>
      </c>
      <c r="AA138" s="253">
        <v>9</v>
      </c>
      <c r="AB138" s="253">
        <v>7</v>
      </c>
      <c r="AC138" s="253">
        <v>10</v>
      </c>
      <c r="AD138" s="253">
        <v>9</v>
      </c>
      <c r="AE138" s="253">
        <v>9</v>
      </c>
      <c r="AF138" s="253" t="s">
        <v>177</v>
      </c>
      <c r="AG138" s="253">
        <v>8</v>
      </c>
      <c r="AH138" s="253">
        <v>8</v>
      </c>
      <c r="AI138" s="253">
        <v>8</v>
      </c>
      <c r="AJ138" s="253">
        <v>8</v>
      </c>
      <c r="AK138" s="253">
        <v>8</v>
      </c>
      <c r="AL138" s="253"/>
      <c r="AM138" s="253"/>
      <c r="AN138" s="253">
        <v>8</v>
      </c>
      <c r="AO138" s="253">
        <v>10</v>
      </c>
      <c r="AP138" s="253" t="s">
        <v>177</v>
      </c>
      <c r="AQ138" s="253">
        <v>10</v>
      </c>
      <c r="AR138" s="253"/>
      <c r="AS138" s="253"/>
      <c r="AT138" s="253">
        <v>9</v>
      </c>
      <c r="AU138" s="253">
        <v>5</v>
      </c>
      <c r="AV138" s="253">
        <v>9</v>
      </c>
      <c r="AW138" s="253"/>
      <c r="AX138" s="253" t="s">
        <v>177</v>
      </c>
      <c r="AY138" s="253"/>
      <c r="AZ138" s="253"/>
      <c r="BA138" s="253"/>
      <c r="BB138" s="253"/>
      <c r="BC138" s="253"/>
      <c r="BD138" s="253"/>
      <c r="BE138" s="253"/>
      <c r="BF138" s="253"/>
      <c r="BG138" s="253"/>
      <c r="BH138" s="253"/>
      <c r="BI138" s="253"/>
      <c r="BJ138" s="253"/>
      <c r="BK138" s="253"/>
      <c r="BL138" s="253">
        <v>10</v>
      </c>
      <c r="BM138" s="253"/>
      <c r="BN138" s="253"/>
      <c r="BO138" s="253" t="s">
        <v>177</v>
      </c>
      <c r="BP138" s="253"/>
      <c r="BQ138" s="253"/>
      <c r="BR138" s="253">
        <v>6</v>
      </c>
      <c r="BS138" s="253"/>
      <c r="BT138" s="253"/>
      <c r="BU138" s="253"/>
      <c r="BV138" s="253"/>
      <c r="BW138" s="253"/>
      <c r="BX138" s="253"/>
      <c r="BY138" s="253">
        <v>9</v>
      </c>
      <c r="BZ138" s="253"/>
      <c r="CA138" s="253"/>
      <c r="CB138" s="253"/>
      <c r="CC138" s="253"/>
      <c r="CD138" s="253">
        <v>9</v>
      </c>
      <c r="CE138" s="253">
        <v>9</v>
      </c>
      <c r="CF138" s="253"/>
      <c r="CG138" s="230"/>
      <c r="CH138" s="231"/>
      <c r="CI138" s="231"/>
      <c r="CJ138" s="231"/>
      <c r="CK138" s="231"/>
    </row>
    <row r="139" spans="1:89" ht="12.75" x14ac:dyDescent="0.2">
      <c r="A139" s="277">
        <v>180262</v>
      </c>
      <c r="B139" s="200" t="str">
        <f t="shared" si="22"/>
        <v>2</v>
      </c>
      <c r="C139" s="116" t="s">
        <v>1558</v>
      </c>
      <c r="D139" s="253">
        <v>6</v>
      </c>
      <c r="E139" s="67"/>
      <c r="F139" s="93" t="s">
        <v>1673</v>
      </c>
      <c r="G139" s="94">
        <f t="shared" si="23"/>
        <v>5</v>
      </c>
      <c r="H139" s="201">
        <f t="shared" si="24"/>
        <v>0</v>
      </c>
      <c r="I139" s="202">
        <f t="shared" si="25"/>
        <v>0</v>
      </c>
      <c r="J139" s="203">
        <f t="shared" si="26"/>
        <v>45</v>
      </c>
      <c r="K139" s="203">
        <f t="shared" si="27"/>
        <v>45</v>
      </c>
      <c r="L139" s="66"/>
      <c r="M139" s="253">
        <v>9</v>
      </c>
      <c r="N139" s="253">
        <v>9</v>
      </c>
      <c r="O139" s="253">
        <v>10</v>
      </c>
      <c r="P139" s="253">
        <v>10</v>
      </c>
      <c r="Q139" s="253">
        <v>9</v>
      </c>
      <c r="R139" s="253">
        <v>10</v>
      </c>
      <c r="S139" s="253">
        <v>9</v>
      </c>
      <c r="T139" s="253">
        <v>9</v>
      </c>
      <c r="U139" s="253">
        <v>9</v>
      </c>
      <c r="V139" s="253">
        <v>10</v>
      </c>
      <c r="W139" s="253">
        <v>9</v>
      </c>
      <c r="X139" s="253">
        <v>10</v>
      </c>
      <c r="Y139" s="253">
        <v>10</v>
      </c>
      <c r="Z139" s="253">
        <v>8</v>
      </c>
      <c r="AA139" s="253">
        <v>9</v>
      </c>
      <c r="AB139" s="253">
        <v>9</v>
      </c>
      <c r="AC139" s="253">
        <v>9</v>
      </c>
      <c r="AD139" s="253">
        <v>8</v>
      </c>
      <c r="AE139" s="253">
        <v>9</v>
      </c>
      <c r="AF139" s="253">
        <v>10</v>
      </c>
      <c r="AG139" s="253">
        <v>10</v>
      </c>
      <c r="AH139" s="253">
        <v>8</v>
      </c>
      <c r="AI139" s="253">
        <v>10</v>
      </c>
      <c r="AJ139" s="253">
        <v>9</v>
      </c>
      <c r="AK139" s="253">
        <v>8</v>
      </c>
      <c r="AL139" s="253">
        <v>9</v>
      </c>
      <c r="AM139" s="253">
        <v>9</v>
      </c>
      <c r="AN139" s="253">
        <v>8</v>
      </c>
      <c r="AO139" s="253">
        <v>9</v>
      </c>
      <c r="AP139" s="253">
        <v>9</v>
      </c>
      <c r="AQ139" s="253">
        <v>10</v>
      </c>
      <c r="AR139" s="253">
        <v>8</v>
      </c>
      <c r="AS139" s="253">
        <v>9</v>
      </c>
      <c r="AT139" s="253">
        <v>10</v>
      </c>
      <c r="AU139" s="253">
        <v>8</v>
      </c>
      <c r="AV139" s="253">
        <v>8</v>
      </c>
      <c r="AW139" s="253" t="s">
        <v>177</v>
      </c>
      <c r="AX139" s="253" t="s">
        <v>177</v>
      </c>
      <c r="AY139" s="253">
        <v>8</v>
      </c>
      <c r="AZ139" s="253"/>
      <c r="BA139" s="253" t="s">
        <v>177</v>
      </c>
      <c r="BB139" s="253">
        <v>10</v>
      </c>
      <c r="BC139" s="253"/>
      <c r="BD139" s="253" t="s">
        <v>177</v>
      </c>
      <c r="BE139" s="253">
        <v>9</v>
      </c>
      <c r="BF139" s="253"/>
      <c r="BG139" s="253"/>
      <c r="BH139" s="253"/>
      <c r="BI139" s="253"/>
      <c r="BJ139" s="253"/>
      <c r="BK139" s="253"/>
      <c r="BL139" s="253">
        <v>10</v>
      </c>
      <c r="BM139" s="253"/>
      <c r="BN139" s="253"/>
      <c r="BO139" s="253">
        <v>9</v>
      </c>
      <c r="BP139" s="253"/>
      <c r="BQ139" s="253"/>
      <c r="BR139" s="253"/>
      <c r="BS139" s="253"/>
      <c r="BT139" s="253"/>
      <c r="BU139" s="253">
        <v>10</v>
      </c>
      <c r="BV139" s="253"/>
      <c r="BW139" s="253">
        <v>8</v>
      </c>
      <c r="BX139" s="253"/>
      <c r="BY139" s="253"/>
      <c r="BZ139" s="253"/>
      <c r="CA139" s="253" t="s">
        <v>177</v>
      </c>
      <c r="CB139" s="253"/>
      <c r="CC139" s="253"/>
      <c r="CD139" s="253">
        <v>10</v>
      </c>
      <c r="CE139" s="253">
        <v>9</v>
      </c>
      <c r="CF139" s="253"/>
      <c r="CG139" s="230"/>
      <c r="CH139" s="231"/>
      <c r="CI139" s="231"/>
      <c r="CJ139" s="231"/>
      <c r="CK139" s="231"/>
    </row>
    <row r="140" spans="1:89" ht="12.75" x14ac:dyDescent="0.2">
      <c r="A140" s="277">
        <v>180271</v>
      </c>
      <c r="B140" s="200" t="str">
        <f t="shared" si="22"/>
        <v>1</v>
      </c>
      <c r="C140" s="116" t="s">
        <v>1559</v>
      </c>
      <c r="D140" s="253">
        <v>6</v>
      </c>
      <c r="E140" s="67"/>
      <c r="F140" s="93" t="s">
        <v>1685</v>
      </c>
      <c r="G140" s="94">
        <f t="shared" si="23"/>
        <v>4</v>
      </c>
      <c r="H140" s="201">
        <f t="shared" si="24"/>
        <v>0</v>
      </c>
      <c r="I140" s="202">
        <f t="shared" si="25"/>
        <v>0</v>
      </c>
      <c r="J140" s="203">
        <f t="shared" si="26"/>
        <v>41</v>
      </c>
      <c r="K140" s="203">
        <f t="shared" si="27"/>
        <v>41</v>
      </c>
      <c r="L140" s="66"/>
      <c r="M140" s="253">
        <v>8</v>
      </c>
      <c r="N140" s="253">
        <v>8</v>
      </c>
      <c r="O140" s="253">
        <v>10</v>
      </c>
      <c r="P140" s="253">
        <v>8</v>
      </c>
      <c r="Q140" s="253">
        <v>8</v>
      </c>
      <c r="R140" s="253">
        <v>7</v>
      </c>
      <c r="S140" s="253">
        <v>7</v>
      </c>
      <c r="T140" s="253">
        <v>7</v>
      </c>
      <c r="U140" s="253">
        <v>8</v>
      </c>
      <c r="V140" s="253">
        <v>9</v>
      </c>
      <c r="W140" s="253">
        <v>7</v>
      </c>
      <c r="X140" s="253">
        <v>9</v>
      </c>
      <c r="Y140" s="253">
        <v>9</v>
      </c>
      <c r="Z140" s="253">
        <v>8</v>
      </c>
      <c r="AA140" s="253">
        <v>7</v>
      </c>
      <c r="AB140" s="253">
        <v>8</v>
      </c>
      <c r="AC140" s="253">
        <v>8</v>
      </c>
      <c r="AD140" s="253">
        <v>8</v>
      </c>
      <c r="AE140" s="253">
        <v>8</v>
      </c>
      <c r="AF140" s="253">
        <v>7</v>
      </c>
      <c r="AG140" s="253">
        <v>9</v>
      </c>
      <c r="AH140" s="253">
        <v>7</v>
      </c>
      <c r="AI140" s="253">
        <v>10</v>
      </c>
      <c r="AJ140" s="253">
        <v>8</v>
      </c>
      <c r="AK140" s="253">
        <v>7</v>
      </c>
      <c r="AL140" s="253">
        <v>10</v>
      </c>
      <c r="AM140" s="253">
        <v>9</v>
      </c>
      <c r="AN140" s="253">
        <v>6</v>
      </c>
      <c r="AO140" s="253">
        <v>9</v>
      </c>
      <c r="AP140" s="253" t="s">
        <v>177</v>
      </c>
      <c r="AQ140" s="253">
        <v>10</v>
      </c>
      <c r="AR140" s="253"/>
      <c r="AS140" s="253">
        <v>9</v>
      </c>
      <c r="AT140" s="253" t="s">
        <v>177</v>
      </c>
      <c r="AU140" s="253">
        <v>7</v>
      </c>
      <c r="AV140" s="253"/>
      <c r="AW140" s="253" t="s">
        <v>177</v>
      </c>
      <c r="AX140" s="253"/>
      <c r="AY140" s="253"/>
      <c r="AZ140" s="253">
        <v>9</v>
      </c>
      <c r="BA140" s="253">
        <v>8</v>
      </c>
      <c r="BB140" s="253">
        <v>7</v>
      </c>
      <c r="BC140" s="253"/>
      <c r="BD140" s="253">
        <v>8</v>
      </c>
      <c r="BE140" s="253"/>
      <c r="BF140" s="253"/>
      <c r="BG140" s="253"/>
      <c r="BH140" s="253"/>
      <c r="BI140" s="253"/>
      <c r="BJ140" s="253"/>
      <c r="BK140" s="253"/>
      <c r="BL140" s="253">
        <v>8</v>
      </c>
      <c r="BM140" s="253">
        <v>10</v>
      </c>
      <c r="BN140" s="253"/>
      <c r="BO140" s="253"/>
      <c r="BP140" s="253"/>
      <c r="BQ140" s="253"/>
      <c r="BR140" s="253">
        <v>6</v>
      </c>
      <c r="BS140" s="253"/>
      <c r="BT140" s="253"/>
      <c r="BU140" s="253"/>
      <c r="BV140" s="253"/>
      <c r="BW140" s="253"/>
      <c r="BX140" s="253">
        <v>7</v>
      </c>
      <c r="BY140" s="253"/>
      <c r="BZ140" s="253"/>
      <c r="CA140" s="253" t="s">
        <v>177</v>
      </c>
      <c r="CB140" s="253"/>
      <c r="CC140" s="253"/>
      <c r="CD140" s="253">
        <v>9</v>
      </c>
      <c r="CE140" s="253" t="s">
        <v>177</v>
      </c>
      <c r="CF140" s="253"/>
      <c r="CG140" s="230"/>
      <c r="CH140" s="231"/>
      <c r="CI140" s="231"/>
      <c r="CJ140" s="231"/>
      <c r="CK140" s="231"/>
    </row>
    <row r="141" spans="1:89" ht="12.75" x14ac:dyDescent="0.2">
      <c r="A141" s="277">
        <v>180457</v>
      </c>
      <c r="B141" s="200" t="str">
        <f t="shared" si="22"/>
        <v>7</v>
      </c>
      <c r="C141" s="116" t="s">
        <v>1560</v>
      </c>
      <c r="D141" s="253">
        <v>6</v>
      </c>
      <c r="E141" s="67"/>
      <c r="F141" s="93" t="s">
        <v>1686</v>
      </c>
      <c r="G141" s="94">
        <f t="shared" si="23"/>
        <v>6</v>
      </c>
      <c r="H141" s="201">
        <f t="shared" si="24"/>
        <v>0</v>
      </c>
      <c r="I141" s="202">
        <f t="shared" si="25"/>
        <v>0</v>
      </c>
      <c r="J141" s="203">
        <f t="shared" si="26"/>
        <v>33</v>
      </c>
      <c r="K141" s="203">
        <f t="shared" si="27"/>
        <v>33</v>
      </c>
      <c r="L141" s="66"/>
      <c r="M141" s="253">
        <v>9</v>
      </c>
      <c r="N141" s="253">
        <v>8</v>
      </c>
      <c r="O141" s="253">
        <v>10</v>
      </c>
      <c r="P141" s="253">
        <v>9</v>
      </c>
      <c r="Q141" s="253">
        <v>9</v>
      </c>
      <c r="R141" s="253">
        <v>10</v>
      </c>
      <c r="S141" s="253">
        <v>9</v>
      </c>
      <c r="T141" s="253">
        <v>10</v>
      </c>
      <c r="U141" s="253" t="s">
        <v>177</v>
      </c>
      <c r="V141" s="253">
        <v>9</v>
      </c>
      <c r="W141" s="253">
        <v>10</v>
      </c>
      <c r="X141" s="253">
        <v>8</v>
      </c>
      <c r="Y141" s="253">
        <v>9</v>
      </c>
      <c r="Z141" s="253">
        <v>8</v>
      </c>
      <c r="AA141" s="253">
        <v>8</v>
      </c>
      <c r="AB141" s="253">
        <v>7</v>
      </c>
      <c r="AC141" s="253">
        <v>9</v>
      </c>
      <c r="AD141" s="253">
        <v>9</v>
      </c>
      <c r="AE141" s="253">
        <v>9</v>
      </c>
      <c r="AF141" s="253">
        <v>9</v>
      </c>
      <c r="AG141" s="253">
        <v>9</v>
      </c>
      <c r="AH141" s="253">
        <v>6</v>
      </c>
      <c r="AI141" s="253">
        <v>9</v>
      </c>
      <c r="AJ141" s="253"/>
      <c r="AK141" s="253">
        <v>7</v>
      </c>
      <c r="AL141" s="253">
        <v>9</v>
      </c>
      <c r="AM141" s="253">
        <v>9</v>
      </c>
      <c r="AN141" s="253">
        <v>9</v>
      </c>
      <c r="AO141" s="253">
        <v>9</v>
      </c>
      <c r="AP141" s="253" t="s">
        <v>177</v>
      </c>
      <c r="AQ141" s="253" t="s">
        <v>177</v>
      </c>
      <c r="AR141" s="253"/>
      <c r="AS141" s="253"/>
      <c r="AT141" s="253"/>
      <c r="AU141" s="253">
        <v>8</v>
      </c>
      <c r="AV141" s="253" t="s">
        <v>177</v>
      </c>
      <c r="AW141" s="253"/>
      <c r="AX141" s="253"/>
      <c r="AY141" s="253"/>
      <c r="AZ141" s="253"/>
      <c r="BA141" s="253"/>
      <c r="BB141" s="253" t="s">
        <v>177</v>
      </c>
      <c r="BC141" s="253"/>
      <c r="BD141" s="253">
        <v>7</v>
      </c>
      <c r="BE141" s="253"/>
      <c r="BF141" s="253"/>
      <c r="BG141" s="253"/>
      <c r="BH141" s="253">
        <v>10</v>
      </c>
      <c r="BI141" s="253"/>
      <c r="BJ141" s="253"/>
      <c r="BK141" s="253"/>
      <c r="BL141" s="253">
        <v>8</v>
      </c>
      <c r="BM141" s="253"/>
      <c r="BN141" s="253"/>
      <c r="BO141" s="253"/>
      <c r="BP141" s="253"/>
      <c r="BQ141" s="253"/>
      <c r="BR141" s="253"/>
      <c r="BS141" s="253">
        <v>8</v>
      </c>
      <c r="BT141" s="253"/>
      <c r="BU141" s="253"/>
      <c r="BV141" s="253" t="s">
        <v>177</v>
      </c>
      <c r="BW141" s="253"/>
      <c r="BX141" s="253"/>
      <c r="BY141" s="253"/>
      <c r="BZ141" s="253"/>
      <c r="CA141" s="253"/>
      <c r="CB141" s="253"/>
      <c r="CC141" s="253"/>
      <c r="CD141" s="253">
        <v>9</v>
      </c>
      <c r="CE141" s="253"/>
      <c r="CF141" s="253"/>
      <c r="CG141" s="230"/>
      <c r="CH141" s="231"/>
      <c r="CI141" s="231"/>
      <c r="CJ141" s="231"/>
      <c r="CK141" s="231"/>
    </row>
    <row r="142" spans="1:89" ht="12.75" x14ac:dyDescent="0.2">
      <c r="A142" s="277">
        <v>180543</v>
      </c>
      <c r="B142" s="200" t="str">
        <f t="shared" si="22"/>
        <v>3</v>
      </c>
      <c r="C142" s="116" t="s">
        <v>1561</v>
      </c>
      <c r="D142" s="253">
        <v>6</v>
      </c>
      <c r="E142" s="67"/>
      <c r="F142" s="93" t="s">
        <v>1687</v>
      </c>
      <c r="G142" s="94">
        <f t="shared" si="23"/>
        <v>5</v>
      </c>
      <c r="H142" s="201">
        <f t="shared" si="24"/>
        <v>0</v>
      </c>
      <c r="I142" s="202">
        <f t="shared" si="25"/>
        <v>0</v>
      </c>
      <c r="J142" s="203">
        <f t="shared" si="26"/>
        <v>41</v>
      </c>
      <c r="K142" s="203">
        <f t="shared" si="27"/>
        <v>41</v>
      </c>
      <c r="L142" s="66"/>
      <c r="M142" s="253">
        <v>10</v>
      </c>
      <c r="N142" s="253">
        <v>10</v>
      </c>
      <c r="O142" s="253">
        <v>10</v>
      </c>
      <c r="P142" s="253">
        <v>9</v>
      </c>
      <c r="Q142" s="253">
        <v>10</v>
      </c>
      <c r="R142" s="253">
        <v>10</v>
      </c>
      <c r="S142" s="253">
        <v>10</v>
      </c>
      <c r="T142" s="253">
        <v>9</v>
      </c>
      <c r="U142" s="253">
        <v>10</v>
      </c>
      <c r="V142" s="253">
        <v>10</v>
      </c>
      <c r="W142" s="253">
        <v>10</v>
      </c>
      <c r="X142" s="253">
        <v>9</v>
      </c>
      <c r="Y142" s="253">
        <v>10</v>
      </c>
      <c r="Z142" s="253">
        <v>10</v>
      </c>
      <c r="AA142" s="253">
        <v>8</v>
      </c>
      <c r="AB142" s="253">
        <v>10</v>
      </c>
      <c r="AC142" s="253">
        <v>10</v>
      </c>
      <c r="AD142" s="253">
        <v>10</v>
      </c>
      <c r="AE142" s="253">
        <v>10</v>
      </c>
      <c r="AF142" s="253">
        <v>10</v>
      </c>
      <c r="AG142" s="253">
        <v>10</v>
      </c>
      <c r="AH142" s="253">
        <v>8</v>
      </c>
      <c r="AI142" s="253">
        <v>10</v>
      </c>
      <c r="AJ142" s="253">
        <v>10</v>
      </c>
      <c r="AK142" s="253">
        <v>9</v>
      </c>
      <c r="AL142" s="253">
        <v>10</v>
      </c>
      <c r="AM142" s="253">
        <v>9</v>
      </c>
      <c r="AN142" s="253">
        <v>9</v>
      </c>
      <c r="AO142" s="253">
        <v>10</v>
      </c>
      <c r="AP142" s="253">
        <v>10</v>
      </c>
      <c r="AQ142" s="253">
        <v>10</v>
      </c>
      <c r="AR142" s="253">
        <v>9</v>
      </c>
      <c r="AS142" s="253">
        <v>10</v>
      </c>
      <c r="AT142" s="253">
        <v>10</v>
      </c>
      <c r="AU142" s="253">
        <v>9</v>
      </c>
      <c r="AV142" s="253"/>
      <c r="AW142" s="253" t="s">
        <v>177</v>
      </c>
      <c r="AX142" s="253" t="s">
        <v>177</v>
      </c>
      <c r="AY142" s="253"/>
      <c r="AZ142" s="253"/>
      <c r="BA142" s="253" t="s">
        <v>177</v>
      </c>
      <c r="BB142" s="253" t="s">
        <v>177</v>
      </c>
      <c r="BC142" s="253"/>
      <c r="BD142" s="253"/>
      <c r="BE142" s="253" t="s">
        <v>177</v>
      </c>
      <c r="BF142" s="253"/>
      <c r="BG142" s="253"/>
      <c r="BH142" s="253"/>
      <c r="BI142" s="253"/>
      <c r="BJ142" s="253"/>
      <c r="BK142" s="253"/>
      <c r="BL142" s="253">
        <v>10</v>
      </c>
      <c r="BM142" s="253"/>
      <c r="BN142" s="253"/>
      <c r="BO142" s="253"/>
      <c r="BP142" s="253"/>
      <c r="BQ142" s="253">
        <v>10</v>
      </c>
      <c r="BR142" s="253"/>
      <c r="BS142" s="253"/>
      <c r="BT142" s="253"/>
      <c r="BU142" s="253">
        <v>10</v>
      </c>
      <c r="BV142" s="253"/>
      <c r="BW142" s="253">
        <v>10</v>
      </c>
      <c r="BX142" s="253"/>
      <c r="BY142" s="253"/>
      <c r="BZ142" s="253"/>
      <c r="CA142" s="253"/>
      <c r="CB142" s="253"/>
      <c r="CC142" s="253"/>
      <c r="CD142" s="253">
        <v>9</v>
      </c>
      <c r="CE142" s="253">
        <v>10</v>
      </c>
      <c r="CF142" s="253"/>
      <c r="CG142" s="230"/>
      <c r="CH142" s="231"/>
      <c r="CI142" s="231"/>
      <c r="CJ142" s="231"/>
      <c r="CK142" s="231"/>
    </row>
    <row r="143" spans="1:89" ht="12.75" x14ac:dyDescent="0.2">
      <c r="A143" s="277">
        <v>180551</v>
      </c>
      <c r="B143" s="200" t="str">
        <f t="shared" si="22"/>
        <v>1</v>
      </c>
      <c r="C143" s="116" t="s">
        <v>1562</v>
      </c>
      <c r="D143" s="253">
        <v>6</v>
      </c>
      <c r="E143" s="67"/>
      <c r="F143" s="93" t="s">
        <v>1688</v>
      </c>
      <c r="G143" s="94">
        <f t="shared" si="23"/>
        <v>4</v>
      </c>
      <c r="H143" s="201">
        <f t="shared" si="24"/>
        <v>0</v>
      </c>
      <c r="I143" s="202">
        <f t="shared" si="25"/>
        <v>0</v>
      </c>
      <c r="J143" s="203">
        <f t="shared" si="26"/>
        <v>35</v>
      </c>
      <c r="K143" s="203">
        <f t="shared" si="27"/>
        <v>35</v>
      </c>
      <c r="L143" s="66"/>
      <c r="M143" s="253">
        <v>8</v>
      </c>
      <c r="N143" s="253">
        <v>9</v>
      </c>
      <c r="O143" s="253">
        <v>10</v>
      </c>
      <c r="P143" s="253">
        <v>9</v>
      </c>
      <c r="Q143" s="253">
        <v>10</v>
      </c>
      <c r="R143" s="253">
        <v>10</v>
      </c>
      <c r="S143" s="253">
        <v>10</v>
      </c>
      <c r="T143" s="253">
        <v>7</v>
      </c>
      <c r="U143" s="253">
        <v>8</v>
      </c>
      <c r="V143" s="253">
        <v>10</v>
      </c>
      <c r="W143" s="253">
        <v>7</v>
      </c>
      <c r="X143" s="253">
        <v>9</v>
      </c>
      <c r="Y143" s="253">
        <v>9</v>
      </c>
      <c r="Z143" s="253">
        <v>10</v>
      </c>
      <c r="AA143" s="253">
        <v>9</v>
      </c>
      <c r="AB143" s="253">
        <v>10</v>
      </c>
      <c r="AC143" s="253">
        <v>10</v>
      </c>
      <c r="AD143" s="253">
        <v>9</v>
      </c>
      <c r="AE143" s="253">
        <v>10</v>
      </c>
      <c r="AF143" s="253">
        <v>10</v>
      </c>
      <c r="AG143" s="253">
        <v>10</v>
      </c>
      <c r="AH143" s="253">
        <v>8</v>
      </c>
      <c r="AI143" s="253">
        <v>10</v>
      </c>
      <c r="AJ143" s="253">
        <v>9</v>
      </c>
      <c r="AK143" s="253">
        <v>7</v>
      </c>
      <c r="AL143" s="253">
        <v>10</v>
      </c>
      <c r="AM143" s="253">
        <v>9</v>
      </c>
      <c r="AN143" s="253">
        <v>10</v>
      </c>
      <c r="AO143" s="253" t="s">
        <v>177</v>
      </c>
      <c r="AP143" s="253">
        <v>8</v>
      </c>
      <c r="AQ143" s="253">
        <v>10</v>
      </c>
      <c r="AR143" s="253"/>
      <c r="AS143" s="253"/>
      <c r="AT143" s="253">
        <v>10</v>
      </c>
      <c r="AU143" s="253"/>
      <c r="AV143" s="253"/>
      <c r="AW143" s="253"/>
      <c r="AX143" s="253" t="s">
        <v>177</v>
      </c>
      <c r="AY143" s="253"/>
      <c r="AZ143" s="253"/>
      <c r="BA143" s="253"/>
      <c r="BB143" s="253"/>
      <c r="BC143" s="253"/>
      <c r="BD143" s="253"/>
      <c r="BE143" s="253" t="s">
        <v>177</v>
      </c>
      <c r="BF143" s="253"/>
      <c r="BG143" s="253"/>
      <c r="BH143" s="253"/>
      <c r="BI143" s="253"/>
      <c r="BJ143" s="253"/>
      <c r="BK143" s="253"/>
      <c r="BL143" s="253">
        <v>10</v>
      </c>
      <c r="BM143" s="253"/>
      <c r="BN143" s="253"/>
      <c r="BO143" s="253"/>
      <c r="BP143" s="253" t="s">
        <v>177</v>
      </c>
      <c r="BQ143" s="253"/>
      <c r="BR143" s="253">
        <v>10</v>
      </c>
      <c r="BS143" s="253"/>
      <c r="BT143" s="253"/>
      <c r="BU143" s="253"/>
      <c r="BV143" s="253">
        <v>10</v>
      </c>
      <c r="BW143" s="253"/>
      <c r="BX143" s="253"/>
      <c r="BY143" s="253"/>
      <c r="BZ143" s="253"/>
      <c r="CA143" s="253"/>
      <c r="CB143" s="253"/>
      <c r="CC143" s="253"/>
      <c r="CD143" s="253">
        <v>9</v>
      </c>
      <c r="CE143" s="253" t="s">
        <v>177</v>
      </c>
      <c r="CF143" s="253"/>
      <c r="CG143" s="230"/>
      <c r="CH143" s="231"/>
      <c r="CI143" s="231"/>
      <c r="CJ143" s="231"/>
      <c r="CK143" s="231"/>
    </row>
    <row r="144" spans="1:89" ht="12.75" x14ac:dyDescent="0.2">
      <c r="A144" s="277">
        <v>180606</v>
      </c>
      <c r="B144" s="200" t="str">
        <f t="shared" si="22"/>
        <v>6</v>
      </c>
      <c r="C144" s="116" t="s">
        <v>1563</v>
      </c>
      <c r="D144" s="253">
        <v>6</v>
      </c>
      <c r="E144" s="67"/>
      <c r="F144" s="93" t="s">
        <v>1675</v>
      </c>
      <c r="G144" s="94">
        <f t="shared" si="23"/>
        <v>6</v>
      </c>
      <c r="H144" s="201">
        <f t="shared" si="24"/>
        <v>0</v>
      </c>
      <c r="I144" s="202">
        <f t="shared" si="25"/>
        <v>0</v>
      </c>
      <c r="J144" s="203">
        <f t="shared" si="26"/>
        <v>42</v>
      </c>
      <c r="K144" s="203">
        <f t="shared" si="27"/>
        <v>42</v>
      </c>
      <c r="L144" s="66"/>
      <c r="M144" s="253">
        <v>9</v>
      </c>
      <c r="N144" s="253">
        <v>9</v>
      </c>
      <c r="O144" s="253">
        <v>9</v>
      </c>
      <c r="P144" s="253">
        <v>9</v>
      </c>
      <c r="Q144" s="253">
        <v>8</v>
      </c>
      <c r="R144" s="253">
        <v>8</v>
      </c>
      <c r="S144" s="253">
        <v>8</v>
      </c>
      <c r="T144" s="253">
        <v>8</v>
      </c>
      <c r="U144" s="253" t="s">
        <v>177</v>
      </c>
      <c r="V144" s="253">
        <v>10</v>
      </c>
      <c r="W144" s="253">
        <v>7</v>
      </c>
      <c r="X144" s="253">
        <v>9</v>
      </c>
      <c r="Y144" s="253">
        <v>10</v>
      </c>
      <c r="Z144" s="253">
        <v>6</v>
      </c>
      <c r="AA144" s="253">
        <v>9</v>
      </c>
      <c r="AB144" s="253">
        <v>9</v>
      </c>
      <c r="AC144" s="253">
        <v>10</v>
      </c>
      <c r="AD144" s="253">
        <v>9</v>
      </c>
      <c r="AE144" s="253">
        <v>8</v>
      </c>
      <c r="AF144" s="253">
        <v>9</v>
      </c>
      <c r="AG144" s="253">
        <v>9</v>
      </c>
      <c r="AH144" s="253">
        <v>8</v>
      </c>
      <c r="AI144" s="253">
        <v>9</v>
      </c>
      <c r="AJ144" s="253">
        <v>8</v>
      </c>
      <c r="AK144" s="253">
        <v>9</v>
      </c>
      <c r="AL144" s="253">
        <v>10</v>
      </c>
      <c r="AM144" s="253">
        <v>9</v>
      </c>
      <c r="AN144" s="253">
        <v>9</v>
      </c>
      <c r="AO144" s="253">
        <v>9</v>
      </c>
      <c r="AP144" s="253">
        <v>10</v>
      </c>
      <c r="AQ144" s="253">
        <v>9</v>
      </c>
      <c r="AR144" s="253">
        <v>8</v>
      </c>
      <c r="AS144" s="253">
        <v>10</v>
      </c>
      <c r="AT144" s="253">
        <v>9</v>
      </c>
      <c r="AU144" s="253">
        <v>8</v>
      </c>
      <c r="AV144" s="253">
        <v>8</v>
      </c>
      <c r="AW144" s="253" t="s">
        <v>177</v>
      </c>
      <c r="AX144" s="253" t="s">
        <v>177</v>
      </c>
      <c r="AY144" s="253"/>
      <c r="AZ144" s="253"/>
      <c r="BA144" s="253">
        <v>8</v>
      </c>
      <c r="BB144" s="253"/>
      <c r="BC144" s="253"/>
      <c r="BD144" s="253" t="s">
        <v>177</v>
      </c>
      <c r="BE144" s="253"/>
      <c r="BF144" s="253"/>
      <c r="BG144" s="253"/>
      <c r="BH144" s="253"/>
      <c r="BI144" s="253"/>
      <c r="BJ144" s="253"/>
      <c r="BK144" s="253" t="s">
        <v>177</v>
      </c>
      <c r="BL144" s="253">
        <v>10</v>
      </c>
      <c r="BM144" s="253"/>
      <c r="BN144" s="253"/>
      <c r="BO144" s="253"/>
      <c r="BP144" s="253"/>
      <c r="BQ144" s="253">
        <v>10</v>
      </c>
      <c r="BR144" s="253"/>
      <c r="BS144" s="253">
        <v>8</v>
      </c>
      <c r="BT144" s="253"/>
      <c r="BU144" s="253"/>
      <c r="BV144" s="253"/>
      <c r="BW144" s="253">
        <v>9</v>
      </c>
      <c r="BX144" s="253"/>
      <c r="BY144" s="253"/>
      <c r="BZ144" s="253"/>
      <c r="CA144" s="253" t="s">
        <v>177</v>
      </c>
      <c r="CB144" s="253"/>
      <c r="CC144" s="253"/>
      <c r="CD144" s="253">
        <v>9</v>
      </c>
      <c r="CE144" s="253">
        <v>9</v>
      </c>
      <c r="CF144" s="253"/>
      <c r="CG144" s="230"/>
      <c r="CH144" s="231"/>
      <c r="CI144" s="231"/>
      <c r="CJ144" s="231"/>
      <c r="CK144" s="231"/>
    </row>
    <row r="145" spans="1:89" ht="12.75" x14ac:dyDescent="0.2">
      <c r="A145" s="277">
        <v>180658</v>
      </c>
      <c r="B145" s="200" t="str">
        <f t="shared" si="22"/>
        <v>8</v>
      </c>
      <c r="C145" s="116" t="s">
        <v>1564</v>
      </c>
      <c r="D145" s="253">
        <v>6</v>
      </c>
      <c r="E145" s="67"/>
      <c r="F145" s="93" t="s">
        <v>1689</v>
      </c>
      <c r="G145" s="94">
        <f t="shared" si="23"/>
        <v>6</v>
      </c>
      <c r="H145" s="201">
        <f t="shared" si="24"/>
        <v>0</v>
      </c>
      <c r="I145" s="202">
        <f t="shared" si="25"/>
        <v>0</v>
      </c>
      <c r="J145" s="203">
        <f t="shared" si="26"/>
        <v>41</v>
      </c>
      <c r="K145" s="203">
        <f t="shared" si="27"/>
        <v>41</v>
      </c>
      <c r="L145" s="66"/>
      <c r="M145" s="253">
        <v>8</v>
      </c>
      <c r="N145" s="253">
        <v>8</v>
      </c>
      <c r="O145" s="253">
        <v>8</v>
      </c>
      <c r="P145" s="253">
        <v>9</v>
      </c>
      <c r="Q145" s="253">
        <v>8</v>
      </c>
      <c r="R145" s="253">
        <v>8</v>
      </c>
      <c r="S145" s="253">
        <v>9</v>
      </c>
      <c r="T145" s="253">
        <v>9</v>
      </c>
      <c r="U145" s="253">
        <v>7</v>
      </c>
      <c r="V145" s="253">
        <v>10</v>
      </c>
      <c r="W145" s="253">
        <v>9</v>
      </c>
      <c r="X145" s="253">
        <v>9</v>
      </c>
      <c r="Y145" s="253">
        <v>8</v>
      </c>
      <c r="Z145" s="253">
        <v>8</v>
      </c>
      <c r="AA145" s="253">
        <v>8</v>
      </c>
      <c r="AB145" s="253">
        <v>6</v>
      </c>
      <c r="AC145" s="253">
        <v>7</v>
      </c>
      <c r="AD145" s="253">
        <v>8</v>
      </c>
      <c r="AE145" s="253">
        <v>8</v>
      </c>
      <c r="AF145" s="253">
        <v>9</v>
      </c>
      <c r="AG145" s="253">
        <v>9</v>
      </c>
      <c r="AH145" s="253">
        <v>7</v>
      </c>
      <c r="AI145" s="253">
        <v>8</v>
      </c>
      <c r="AJ145" s="253">
        <v>8</v>
      </c>
      <c r="AK145" s="253">
        <v>7</v>
      </c>
      <c r="AL145" s="253">
        <v>9</v>
      </c>
      <c r="AM145" s="253">
        <v>10</v>
      </c>
      <c r="AN145" s="253">
        <v>10</v>
      </c>
      <c r="AO145" s="253">
        <v>9</v>
      </c>
      <c r="AP145" s="253" t="s">
        <v>177</v>
      </c>
      <c r="AQ145" s="253">
        <v>9</v>
      </c>
      <c r="AR145" s="253"/>
      <c r="AS145" s="253">
        <v>10</v>
      </c>
      <c r="AT145" s="253">
        <v>8</v>
      </c>
      <c r="AU145" s="253">
        <v>8</v>
      </c>
      <c r="AV145" s="253">
        <v>8</v>
      </c>
      <c r="AW145" s="253" t="s">
        <v>177</v>
      </c>
      <c r="AX145" s="253" t="s">
        <v>177</v>
      </c>
      <c r="AY145" s="253"/>
      <c r="AZ145" s="253"/>
      <c r="BA145" s="253">
        <v>9</v>
      </c>
      <c r="BB145" s="253" t="s">
        <v>177</v>
      </c>
      <c r="BC145" s="253"/>
      <c r="BD145" s="253">
        <v>9</v>
      </c>
      <c r="BE145" s="253" t="s">
        <v>177</v>
      </c>
      <c r="BF145" s="253"/>
      <c r="BG145" s="253"/>
      <c r="BH145" s="253"/>
      <c r="BI145" s="253"/>
      <c r="BJ145" s="253"/>
      <c r="BK145" s="253"/>
      <c r="BL145" s="253">
        <v>8</v>
      </c>
      <c r="BM145" s="253"/>
      <c r="BN145" s="253"/>
      <c r="BO145" s="253"/>
      <c r="BP145" s="253"/>
      <c r="BQ145" s="253">
        <v>7</v>
      </c>
      <c r="BR145" s="253">
        <v>9</v>
      </c>
      <c r="BS145" s="253"/>
      <c r="BT145" s="253"/>
      <c r="BU145" s="253"/>
      <c r="BV145" s="253"/>
      <c r="BW145" s="253"/>
      <c r="BX145" s="253">
        <v>8</v>
      </c>
      <c r="BY145" s="253"/>
      <c r="BZ145" s="253"/>
      <c r="CA145" s="253" t="s">
        <v>177</v>
      </c>
      <c r="CB145" s="253"/>
      <c r="CC145" s="253"/>
      <c r="CD145" s="253">
        <v>8</v>
      </c>
      <c r="CE145" s="253" t="s">
        <v>177</v>
      </c>
      <c r="CF145" s="253"/>
      <c r="CG145" s="230"/>
      <c r="CH145" s="231"/>
      <c r="CI145" s="231"/>
      <c r="CJ145" s="231"/>
      <c r="CK145" s="231"/>
    </row>
    <row r="146" spans="1:89" ht="12.75" x14ac:dyDescent="0.2">
      <c r="A146" s="277">
        <v>180724</v>
      </c>
      <c r="B146" s="200" t="str">
        <f t="shared" si="22"/>
        <v>4</v>
      </c>
      <c r="C146" s="116" t="s">
        <v>1565</v>
      </c>
      <c r="D146" s="253">
        <v>6</v>
      </c>
      <c r="E146" s="67"/>
      <c r="F146" s="93" t="s">
        <v>1690</v>
      </c>
      <c r="G146" s="94">
        <f t="shared" si="23"/>
        <v>6</v>
      </c>
      <c r="H146" s="201">
        <f t="shared" si="24"/>
        <v>0</v>
      </c>
      <c r="I146" s="202">
        <f t="shared" si="25"/>
        <v>0</v>
      </c>
      <c r="J146" s="203">
        <f t="shared" si="26"/>
        <v>37</v>
      </c>
      <c r="K146" s="203">
        <f t="shared" si="27"/>
        <v>37</v>
      </c>
      <c r="L146" s="66"/>
      <c r="M146" s="253">
        <v>9</v>
      </c>
      <c r="N146" s="253">
        <v>8</v>
      </c>
      <c r="O146" s="253">
        <v>10</v>
      </c>
      <c r="P146" s="253">
        <v>9</v>
      </c>
      <c r="Q146" s="253">
        <v>9</v>
      </c>
      <c r="R146" s="253">
        <v>8</v>
      </c>
      <c r="S146" s="253">
        <v>9</v>
      </c>
      <c r="T146" s="253">
        <v>9</v>
      </c>
      <c r="U146" s="253">
        <v>7</v>
      </c>
      <c r="V146" s="253">
        <v>10</v>
      </c>
      <c r="W146" s="253">
        <v>9</v>
      </c>
      <c r="X146" s="253">
        <v>9</v>
      </c>
      <c r="Y146" s="253">
        <v>8</v>
      </c>
      <c r="Z146" s="253">
        <v>8</v>
      </c>
      <c r="AA146" s="253">
        <v>8</v>
      </c>
      <c r="AB146" s="253">
        <v>8</v>
      </c>
      <c r="AC146" s="253">
        <v>10</v>
      </c>
      <c r="AD146" s="253">
        <v>6</v>
      </c>
      <c r="AE146" s="253">
        <v>8</v>
      </c>
      <c r="AF146" s="253">
        <v>10</v>
      </c>
      <c r="AG146" s="253">
        <v>9</v>
      </c>
      <c r="AH146" s="253">
        <v>9</v>
      </c>
      <c r="AI146" s="253">
        <v>9</v>
      </c>
      <c r="AJ146" s="253">
        <v>8</v>
      </c>
      <c r="AK146" s="253">
        <v>8</v>
      </c>
      <c r="AL146" s="253">
        <v>9</v>
      </c>
      <c r="AM146" s="253">
        <v>9</v>
      </c>
      <c r="AN146" s="253">
        <v>10</v>
      </c>
      <c r="AO146" s="253">
        <v>9</v>
      </c>
      <c r="AP146" s="253" t="s">
        <v>177</v>
      </c>
      <c r="AQ146" s="253">
        <v>10</v>
      </c>
      <c r="AR146" s="253"/>
      <c r="AS146" s="253" t="s">
        <v>177</v>
      </c>
      <c r="AT146" s="253">
        <v>10</v>
      </c>
      <c r="AU146" s="253">
        <v>8</v>
      </c>
      <c r="AV146" s="253" t="s">
        <v>177</v>
      </c>
      <c r="AW146" s="253"/>
      <c r="AX146" s="253" t="s">
        <v>177</v>
      </c>
      <c r="AY146" s="253"/>
      <c r="AZ146" s="253"/>
      <c r="BA146" s="253"/>
      <c r="BB146" s="253"/>
      <c r="BC146" s="253"/>
      <c r="BD146" s="253"/>
      <c r="BE146" s="253" t="s">
        <v>177</v>
      </c>
      <c r="BF146" s="253"/>
      <c r="BG146" s="253"/>
      <c r="BH146" s="253"/>
      <c r="BI146" s="253"/>
      <c r="BJ146" s="253"/>
      <c r="BK146" s="253"/>
      <c r="BL146" s="253">
        <v>8</v>
      </c>
      <c r="BM146" s="253"/>
      <c r="BN146" s="253"/>
      <c r="BO146" s="253"/>
      <c r="BP146" s="253"/>
      <c r="BQ146" s="253"/>
      <c r="BR146" s="253">
        <v>10</v>
      </c>
      <c r="BS146" s="253"/>
      <c r="BT146" s="253"/>
      <c r="BU146" s="253"/>
      <c r="BV146" s="253"/>
      <c r="BW146" s="253"/>
      <c r="BX146" s="253"/>
      <c r="BY146" s="253">
        <v>9</v>
      </c>
      <c r="BZ146" s="253"/>
      <c r="CA146" s="253" t="s">
        <v>177</v>
      </c>
      <c r="CB146" s="253"/>
      <c r="CC146" s="253"/>
      <c r="CD146" s="253">
        <v>9</v>
      </c>
      <c r="CE146" s="253">
        <v>9</v>
      </c>
      <c r="CF146" s="253"/>
      <c r="CG146" s="230"/>
      <c r="CH146" s="231"/>
      <c r="CI146" s="231"/>
      <c r="CJ146" s="231"/>
      <c r="CK146" s="231"/>
    </row>
    <row r="147" spans="1:89" ht="12.75" x14ac:dyDescent="0.2">
      <c r="A147" s="277">
        <v>180880</v>
      </c>
      <c r="B147" s="200" t="str">
        <f t="shared" si="22"/>
        <v>0</v>
      </c>
      <c r="C147" s="116" t="s">
        <v>1566</v>
      </c>
      <c r="D147" s="253">
        <v>6</v>
      </c>
      <c r="E147" s="67"/>
      <c r="F147" s="93" t="s">
        <v>1602</v>
      </c>
      <c r="G147" s="94">
        <f t="shared" si="23"/>
        <v>5</v>
      </c>
      <c r="H147" s="201">
        <f t="shared" si="24"/>
        <v>0</v>
      </c>
      <c r="I147" s="202">
        <f t="shared" si="25"/>
        <v>0</v>
      </c>
      <c r="J147" s="203">
        <f t="shared" si="26"/>
        <v>37</v>
      </c>
      <c r="K147" s="203">
        <f t="shared" si="27"/>
        <v>37</v>
      </c>
      <c r="L147" s="66"/>
      <c r="M147" s="253">
        <v>10</v>
      </c>
      <c r="N147" s="253">
        <v>8</v>
      </c>
      <c r="O147" s="253">
        <v>10</v>
      </c>
      <c r="P147" s="253">
        <v>9</v>
      </c>
      <c r="Q147" s="253">
        <v>10</v>
      </c>
      <c r="R147" s="253">
        <v>9</v>
      </c>
      <c r="S147" s="253">
        <v>9</v>
      </c>
      <c r="T147" s="253">
        <v>9</v>
      </c>
      <c r="U147" s="253">
        <v>7</v>
      </c>
      <c r="V147" s="253">
        <v>10</v>
      </c>
      <c r="W147" s="253">
        <v>10</v>
      </c>
      <c r="X147" s="253">
        <v>10</v>
      </c>
      <c r="Y147" s="253">
        <v>10</v>
      </c>
      <c r="Z147" s="253">
        <v>10</v>
      </c>
      <c r="AA147" s="253">
        <v>7</v>
      </c>
      <c r="AB147" s="253">
        <v>10</v>
      </c>
      <c r="AC147" s="253">
        <v>10</v>
      </c>
      <c r="AD147" s="253">
        <v>9</v>
      </c>
      <c r="AE147" s="253">
        <v>9</v>
      </c>
      <c r="AF147" s="253">
        <v>10</v>
      </c>
      <c r="AG147" s="253">
        <v>9</v>
      </c>
      <c r="AH147" s="253">
        <v>9</v>
      </c>
      <c r="AI147" s="253">
        <v>10</v>
      </c>
      <c r="AJ147" s="253">
        <v>8</v>
      </c>
      <c r="AK147" s="253">
        <v>8</v>
      </c>
      <c r="AL147" s="253">
        <v>10</v>
      </c>
      <c r="AM147" s="253">
        <v>9</v>
      </c>
      <c r="AN147" s="253">
        <v>10</v>
      </c>
      <c r="AO147" s="253">
        <v>9</v>
      </c>
      <c r="AP147" s="253" t="s">
        <v>177</v>
      </c>
      <c r="AQ147" s="253">
        <v>10</v>
      </c>
      <c r="AR147" s="253"/>
      <c r="AS147" s="253" t="s">
        <v>177</v>
      </c>
      <c r="AT147" s="253" t="s">
        <v>177</v>
      </c>
      <c r="AU147" s="253">
        <v>9</v>
      </c>
      <c r="AV147" s="253" t="s">
        <v>177</v>
      </c>
      <c r="AW147" s="253"/>
      <c r="AX147" s="253"/>
      <c r="AY147" s="253"/>
      <c r="AZ147" s="253">
        <v>9</v>
      </c>
      <c r="BA147" s="253">
        <v>10</v>
      </c>
      <c r="BB147" s="253"/>
      <c r="BC147" s="253"/>
      <c r="BD147" s="253"/>
      <c r="BE147" s="253"/>
      <c r="BF147" s="253"/>
      <c r="BG147" s="253"/>
      <c r="BH147" s="253"/>
      <c r="BI147" s="253"/>
      <c r="BJ147" s="253"/>
      <c r="BK147" s="253"/>
      <c r="BL147" s="253">
        <v>9</v>
      </c>
      <c r="BM147" s="253"/>
      <c r="BN147" s="253"/>
      <c r="BO147" s="253"/>
      <c r="BP147" s="253"/>
      <c r="BQ147" s="253"/>
      <c r="BR147" s="253">
        <v>8</v>
      </c>
      <c r="BS147" s="253"/>
      <c r="BT147" s="253"/>
      <c r="BU147" s="253"/>
      <c r="BV147" s="253"/>
      <c r="BW147" s="253"/>
      <c r="BX147" s="253"/>
      <c r="BY147" s="253" t="s">
        <v>177</v>
      </c>
      <c r="BZ147" s="253"/>
      <c r="CA147" s="253">
        <v>10</v>
      </c>
      <c r="CB147" s="253"/>
      <c r="CC147" s="253"/>
      <c r="CD147" s="253">
        <v>10</v>
      </c>
      <c r="CE147" s="253" t="s">
        <v>177</v>
      </c>
      <c r="CF147" s="253"/>
      <c r="CG147" s="230"/>
      <c r="CH147" s="231"/>
      <c r="CI147" s="231"/>
      <c r="CJ147" s="231"/>
      <c r="CK147" s="231"/>
    </row>
    <row r="148" spans="1:89" ht="12.75" x14ac:dyDescent="0.2">
      <c r="A148" s="277">
        <v>180943</v>
      </c>
      <c r="B148" s="200" t="str">
        <f t="shared" si="22"/>
        <v>3</v>
      </c>
      <c r="C148" s="116" t="s">
        <v>1567</v>
      </c>
      <c r="D148" s="253">
        <v>6</v>
      </c>
      <c r="E148" s="67"/>
      <c r="F148" s="93" t="s">
        <v>1660</v>
      </c>
      <c r="G148" s="94">
        <f t="shared" si="23"/>
        <v>4</v>
      </c>
      <c r="H148" s="201">
        <f t="shared" si="24"/>
        <v>0</v>
      </c>
      <c r="I148" s="202">
        <f t="shared" si="25"/>
        <v>0</v>
      </c>
      <c r="J148" s="203">
        <f t="shared" si="26"/>
        <v>25</v>
      </c>
      <c r="K148" s="203">
        <f t="shared" si="27"/>
        <v>25</v>
      </c>
      <c r="L148" s="66"/>
      <c r="M148" s="253">
        <v>9</v>
      </c>
      <c r="N148" s="253">
        <v>7</v>
      </c>
      <c r="O148" s="253">
        <v>10</v>
      </c>
      <c r="P148" s="253">
        <v>9</v>
      </c>
      <c r="Q148" s="253">
        <v>8</v>
      </c>
      <c r="R148" s="253">
        <v>9</v>
      </c>
      <c r="S148" s="253">
        <v>8</v>
      </c>
      <c r="T148" s="253">
        <v>6</v>
      </c>
      <c r="U148" s="253"/>
      <c r="V148" s="253">
        <v>7</v>
      </c>
      <c r="W148" s="253">
        <v>6</v>
      </c>
      <c r="X148" s="253">
        <v>8</v>
      </c>
      <c r="Y148" s="253">
        <v>8</v>
      </c>
      <c r="Z148" s="253">
        <v>8</v>
      </c>
      <c r="AA148" s="253">
        <v>8</v>
      </c>
      <c r="AB148" s="253">
        <v>7</v>
      </c>
      <c r="AC148" s="253">
        <v>8</v>
      </c>
      <c r="AD148" s="253">
        <v>9</v>
      </c>
      <c r="AE148" s="253" t="s">
        <v>177</v>
      </c>
      <c r="AF148" s="253" t="s">
        <v>177</v>
      </c>
      <c r="AG148" s="253">
        <v>8</v>
      </c>
      <c r="AH148" s="253"/>
      <c r="AI148" s="253">
        <v>8</v>
      </c>
      <c r="AJ148" s="253"/>
      <c r="AK148" s="253">
        <v>6</v>
      </c>
      <c r="AL148" s="253"/>
      <c r="AM148" s="253"/>
      <c r="AN148" s="253"/>
      <c r="AO148" s="253">
        <v>9</v>
      </c>
      <c r="AP148" s="253"/>
      <c r="AQ148" s="253"/>
      <c r="AR148" s="253"/>
      <c r="AS148" s="253"/>
      <c r="AT148" s="253"/>
      <c r="AU148" s="253"/>
      <c r="AV148" s="253" t="s">
        <v>177</v>
      </c>
      <c r="AW148" s="253"/>
      <c r="AX148" s="253"/>
      <c r="AY148" s="253"/>
      <c r="AZ148" s="253">
        <v>7</v>
      </c>
      <c r="BA148" s="253">
        <v>8</v>
      </c>
      <c r="BB148" s="253"/>
      <c r="BC148" s="253"/>
      <c r="BD148" s="253">
        <v>7</v>
      </c>
      <c r="BE148" s="253"/>
      <c r="BF148" s="253"/>
      <c r="BG148" s="253"/>
      <c r="BH148" s="253"/>
      <c r="BI148" s="253"/>
      <c r="BJ148" s="253"/>
      <c r="BK148" s="253"/>
      <c r="BL148" s="253">
        <v>8</v>
      </c>
      <c r="BM148" s="253"/>
      <c r="BN148" s="253"/>
      <c r="BO148" s="253"/>
      <c r="BP148" s="253"/>
      <c r="BQ148" s="253"/>
      <c r="BR148" s="253"/>
      <c r="BS148" s="253"/>
      <c r="BT148" s="253"/>
      <c r="BU148" s="253"/>
      <c r="BV148" s="253"/>
      <c r="BW148" s="253"/>
      <c r="BX148" s="253"/>
      <c r="BY148" s="253"/>
      <c r="BZ148" s="253"/>
      <c r="CA148" s="253"/>
      <c r="CB148" s="253"/>
      <c r="CC148" s="253"/>
      <c r="CD148" s="253" t="s">
        <v>177</v>
      </c>
      <c r="CE148" s="253"/>
      <c r="CF148" s="253"/>
      <c r="CG148" s="230"/>
      <c r="CH148" s="231"/>
      <c r="CI148" s="231"/>
      <c r="CJ148" s="231"/>
      <c r="CK148" s="231"/>
    </row>
    <row r="149" spans="1:89" ht="12.75" x14ac:dyDescent="0.2">
      <c r="A149" s="277">
        <v>180947</v>
      </c>
      <c r="B149" s="200" t="str">
        <f t="shared" si="22"/>
        <v>7</v>
      </c>
      <c r="C149" s="116" t="s">
        <v>1568</v>
      </c>
      <c r="D149" s="253">
        <v>6</v>
      </c>
      <c r="E149" s="67"/>
      <c r="F149" s="93" t="s">
        <v>1691</v>
      </c>
      <c r="G149" s="94">
        <f t="shared" si="23"/>
        <v>4</v>
      </c>
      <c r="H149" s="201">
        <f t="shared" si="24"/>
        <v>1</v>
      </c>
      <c r="I149" s="202">
        <f t="shared" si="25"/>
        <v>1</v>
      </c>
      <c r="J149" s="203">
        <f t="shared" si="26"/>
        <v>25</v>
      </c>
      <c r="K149" s="203">
        <f t="shared" si="27"/>
        <v>26</v>
      </c>
      <c r="L149" s="66"/>
      <c r="M149" s="253">
        <v>7</v>
      </c>
      <c r="N149" s="253">
        <v>7</v>
      </c>
      <c r="O149" s="253">
        <v>9</v>
      </c>
      <c r="P149" s="253">
        <v>8</v>
      </c>
      <c r="Q149" s="253">
        <v>7</v>
      </c>
      <c r="R149" s="253">
        <v>9</v>
      </c>
      <c r="S149" s="253">
        <v>8</v>
      </c>
      <c r="T149" s="253">
        <v>9</v>
      </c>
      <c r="U149" s="253">
        <v>9</v>
      </c>
      <c r="V149" s="253">
        <v>10</v>
      </c>
      <c r="W149" s="253">
        <v>9</v>
      </c>
      <c r="X149" s="253">
        <v>9</v>
      </c>
      <c r="Y149" s="253">
        <v>9</v>
      </c>
      <c r="Z149" s="253">
        <v>8</v>
      </c>
      <c r="AA149" s="253">
        <v>7</v>
      </c>
      <c r="AB149" s="253">
        <v>7</v>
      </c>
      <c r="AC149" s="253">
        <v>10</v>
      </c>
      <c r="AD149" s="253" t="s">
        <v>177</v>
      </c>
      <c r="AE149" s="253">
        <v>8</v>
      </c>
      <c r="AF149" s="253"/>
      <c r="AG149" s="253">
        <v>10</v>
      </c>
      <c r="AH149" s="253">
        <v>6</v>
      </c>
      <c r="AI149" s="253"/>
      <c r="AJ149" s="253"/>
      <c r="AK149" s="253">
        <v>7</v>
      </c>
      <c r="AL149" s="253"/>
      <c r="AM149" s="253"/>
      <c r="AN149" s="253">
        <v>10</v>
      </c>
      <c r="AO149" s="253"/>
      <c r="AP149" s="253" t="s">
        <v>191</v>
      </c>
      <c r="AQ149" s="253"/>
      <c r="AR149" s="253"/>
      <c r="AS149" s="253" t="s">
        <v>177</v>
      </c>
      <c r="AT149" s="253"/>
      <c r="AU149" s="253" t="s">
        <v>177</v>
      </c>
      <c r="AV149" s="253"/>
      <c r="AW149" s="253"/>
      <c r="AX149" s="253"/>
      <c r="AY149" s="253"/>
      <c r="AZ149" s="253"/>
      <c r="BA149" s="253"/>
      <c r="BB149" s="253"/>
      <c r="BC149" s="253"/>
      <c r="BD149" s="253"/>
      <c r="BE149" s="253"/>
      <c r="BF149" s="253"/>
      <c r="BG149" s="253"/>
      <c r="BH149" s="253"/>
      <c r="BI149" s="253"/>
      <c r="BJ149" s="253"/>
      <c r="BK149" s="253">
        <v>5</v>
      </c>
      <c r="BL149" s="253">
        <v>9</v>
      </c>
      <c r="BM149" s="253"/>
      <c r="BN149" s="253"/>
      <c r="BO149" s="253"/>
      <c r="BP149" s="253"/>
      <c r="BQ149" s="253"/>
      <c r="BR149" s="253"/>
      <c r="BS149" s="253"/>
      <c r="BT149" s="253">
        <v>8</v>
      </c>
      <c r="BU149" s="253"/>
      <c r="BV149" s="253"/>
      <c r="BW149" s="253" t="s">
        <v>177</v>
      </c>
      <c r="BX149" s="253"/>
      <c r="BY149" s="253"/>
      <c r="BZ149" s="253"/>
      <c r="CA149" s="253"/>
      <c r="CB149" s="253"/>
      <c r="CC149" s="253"/>
      <c r="CD149" s="253">
        <v>8</v>
      </c>
      <c r="CE149" s="253"/>
      <c r="CF149" s="253"/>
      <c r="CG149" s="230"/>
      <c r="CH149" s="231"/>
      <c r="CI149" s="231"/>
      <c r="CJ149" s="231"/>
      <c r="CK149" s="231"/>
    </row>
    <row r="150" spans="1:89" ht="12.75" x14ac:dyDescent="0.2">
      <c r="A150" s="277">
        <v>181025</v>
      </c>
      <c r="B150" s="200" t="str">
        <f t="shared" si="22"/>
        <v>5</v>
      </c>
      <c r="C150" s="116" t="s">
        <v>1569</v>
      </c>
      <c r="D150" s="253">
        <v>6</v>
      </c>
      <c r="E150" s="67"/>
      <c r="F150" s="93" t="s">
        <v>1692</v>
      </c>
      <c r="G150" s="94">
        <f t="shared" si="23"/>
        <v>4</v>
      </c>
      <c r="H150" s="201">
        <f t="shared" si="24"/>
        <v>0</v>
      </c>
      <c r="I150" s="202">
        <f t="shared" si="25"/>
        <v>0</v>
      </c>
      <c r="J150" s="203">
        <f t="shared" si="26"/>
        <v>39</v>
      </c>
      <c r="K150" s="203">
        <f t="shared" si="27"/>
        <v>39</v>
      </c>
      <c r="L150" s="66"/>
      <c r="M150" s="253">
        <v>9</v>
      </c>
      <c r="N150" s="253">
        <v>9</v>
      </c>
      <c r="O150" s="253">
        <v>10</v>
      </c>
      <c r="P150" s="253">
        <v>9</v>
      </c>
      <c r="Q150" s="253">
        <v>10</v>
      </c>
      <c r="R150" s="253">
        <v>10</v>
      </c>
      <c r="S150" s="253">
        <v>10</v>
      </c>
      <c r="T150" s="253">
        <v>9</v>
      </c>
      <c r="U150" s="253">
        <v>9</v>
      </c>
      <c r="V150" s="253">
        <v>10</v>
      </c>
      <c r="W150" s="253">
        <v>10</v>
      </c>
      <c r="X150" s="253">
        <v>10</v>
      </c>
      <c r="Y150" s="253">
        <v>10</v>
      </c>
      <c r="Z150" s="253">
        <v>9</v>
      </c>
      <c r="AA150" s="253">
        <v>8</v>
      </c>
      <c r="AB150" s="253">
        <v>9</v>
      </c>
      <c r="AC150" s="253">
        <v>9</v>
      </c>
      <c r="AD150" s="253">
        <v>9</v>
      </c>
      <c r="AE150" s="253">
        <v>10</v>
      </c>
      <c r="AF150" s="253">
        <v>10</v>
      </c>
      <c r="AG150" s="253">
        <v>10</v>
      </c>
      <c r="AH150" s="253">
        <v>8</v>
      </c>
      <c r="AI150" s="253">
        <v>9</v>
      </c>
      <c r="AJ150" s="253">
        <v>8</v>
      </c>
      <c r="AK150" s="253">
        <v>8</v>
      </c>
      <c r="AL150" s="253" t="s">
        <v>177</v>
      </c>
      <c r="AM150" s="253">
        <v>9</v>
      </c>
      <c r="AN150" s="253">
        <v>10</v>
      </c>
      <c r="AO150" s="253">
        <v>10</v>
      </c>
      <c r="AP150" s="253">
        <v>10</v>
      </c>
      <c r="AQ150" s="253">
        <v>10</v>
      </c>
      <c r="AR150" s="253"/>
      <c r="AS150" s="253">
        <v>10</v>
      </c>
      <c r="AT150" s="253" t="s">
        <v>177</v>
      </c>
      <c r="AU150" s="253">
        <v>9</v>
      </c>
      <c r="AV150" s="253" t="s">
        <v>177</v>
      </c>
      <c r="AW150" s="253" t="s">
        <v>177</v>
      </c>
      <c r="AX150" s="253"/>
      <c r="AY150" s="253"/>
      <c r="AZ150" s="253">
        <v>9</v>
      </c>
      <c r="BA150" s="253"/>
      <c r="BB150" s="253"/>
      <c r="BC150" s="253"/>
      <c r="BD150" s="253"/>
      <c r="BE150" s="253"/>
      <c r="BF150" s="253"/>
      <c r="BG150" s="253"/>
      <c r="BH150" s="253"/>
      <c r="BI150" s="253"/>
      <c r="BJ150" s="253"/>
      <c r="BK150" s="253"/>
      <c r="BL150" s="253">
        <v>9</v>
      </c>
      <c r="BM150" s="253"/>
      <c r="BN150" s="253"/>
      <c r="BO150" s="253"/>
      <c r="BP150" s="253">
        <v>10</v>
      </c>
      <c r="BQ150" s="253"/>
      <c r="BR150" s="253">
        <v>10</v>
      </c>
      <c r="BS150" s="253"/>
      <c r="BT150" s="253"/>
      <c r="BU150" s="253"/>
      <c r="BV150" s="253"/>
      <c r="BW150" s="253"/>
      <c r="BX150" s="253"/>
      <c r="BY150" s="253">
        <v>9</v>
      </c>
      <c r="BZ150" s="253"/>
      <c r="CA150" s="253">
        <v>10</v>
      </c>
      <c r="CB150" s="253"/>
      <c r="CC150" s="253"/>
      <c r="CD150" s="253">
        <v>10</v>
      </c>
      <c r="CE150" s="253" t="s">
        <v>177</v>
      </c>
      <c r="CF150" s="253"/>
      <c r="CG150" s="230"/>
      <c r="CH150" s="231"/>
      <c r="CI150" s="231"/>
      <c r="CJ150" s="231"/>
      <c r="CK150" s="231"/>
    </row>
    <row r="151" spans="1:89" ht="12.75" x14ac:dyDescent="0.2">
      <c r="A151" s="277">
        <v>181061</v>
      </c>
      <c r="B151" s="200" t="str">
        <f t="shared" si="22"/>
        <v>1</v>
      </c>
      <c r="C151" s="116" t="s">
        <v>1570</v>
      </c>
      <c r="D151" s="253">
        <v>6</v>
      </c>
      <c r="E151" s="67"/>
      <c r="F151" s="93" t="s">
        <v>1679</v>
      </c>
      <c r="G151" s="94">
        <f t="shared" si="23"/>
        <v>5</v>
      </c>
      <c r="H151" s="201">
        <f t="shared" si="24"/>
        <v>0</v>
      </c>
      <c r="I151" s="202">
        <f t="shared" si="25"/>
        <v>0</v>
      </c>
      <c r="J151" s="203">
        <f t="shared" si="26"/>
        <v>50</v>
      </c>
      <c r="K151" s="203">
        <f t="shared" si="27"/>
        <v>50</v>
      </c>
      <c r="L151" s="66"/>
      <c r="M151" s="253">
        <v>9</v>
      </c>
      <c r="N151" s="253">
        <v>9</v>
      </c>
      <c r="O151" s="253">
        <v>10</v>
      </c>
      <c r="P151" s="253">
        <v>9</v>
      </c>
      <c r="Q151" s="253">
        <v>10</v>
      </c>
      <c r="R151" s="253">
        <v>9</v>
      </c>
      <c r="S151" s="253">
        <v>10</v>
      </c>
      <c r="T151" s="253">
        <v>10</v>
      </c>
      <c r="U151" s="253">
        <v>7</v>
      </c>
      <c r="V151" s="253">
        <v>10</v>
      </c>
      <c r="W151" s="253">
        <v>9</v>
      </c>
      <c r="X151" s="253">
        <v>8</v>
      </c>
      <c r="Y151" s="253">
        <v>9</v>
      </c>
      <c r="Z151" s="253">
        <v>9</v>
      </c>
      <c r="AA151" s="253">
        <v>9</v>
      </c>
      <c r="AB151" s="253">
        <v>9</v>
      </c>
      <c r="AC151" s="253">
        <v>8</v>
      </c>
      <c r="AD151" s="253">
        <v>10</v>
      </c>
      <c r="AE151" s="253">
        <v>10</v>
      </c>
      <c r="AF151" s="253">
        <v>9</v>
      </c>
      <c r="AG151" s="253">
        <v>10</v>
      </c>
      <c r="AH151" s="253">
        <v>8</v>
      </c>
      <c r="AI151" s="253">
        <v>9</v>
      </c>
      <c r="AJ151" s="253">
        <v>9</v>
      </c>
      <c r="AK151" s="253">
        <v>8</v>
      </c>
      <c r="AL151" s="253">
        <v>10</v>
      </c>
      <c r="AM151" s="253">
        <v>9</v>
      </c>
      <c r="AN151" s="253">
        <v>10</v>
      </c>
      <c r="AO151" s="253">
        <v>10</v>
      </c>
      <c r="AP151" s="253">
        <v>10</v>
      </c>
      <c r="AQ151" s="253">
        <v>10</v>
      </c>
      <c r="AR151" s="253">
        <v>10</v>
      </c>
      <c r="AS151" s="253">
        <v>10</v>
      </c>
      <c r="AT151" s="253">
        <v>10</v>
      </c>
      <c r="AU151" s="253">
        <v>9</v>
      </c>
      <c r="AV151" s="253">
        <v>8</v>
      </c>
      <c r="AW151" s="253" t="s">
        <v>177</v>
      </c>
      <c r="AX151" s="253">
        <v>10</v>
      </c>
      <c r="AY151" s="253">
        <v>9</v>
      </c>
      <c r="AZ151" s="253"/>
      <c r="BA151" s="253" t="s">
        <v>177</v>
      </c>
      <c r="BB151" s="253" t="s">
        <v>177</v>
      </c>
      <c r="BC151" s="253"/>
      <c r="BD151" s="253">
        <v>10</v>
      </c>
      <c r="BE151" s="253" t="s">
        <v>177</v>
      </c>
      <c r="BF151" s="253"/>
      <c r="BG151" s="253">
        <v>9</v>
      </c>
      <c r="BH151" s="253">
        <v>9</v>
      </c>
      <c r="BI151" s="253" t="s">
        <v>177</v>
      </c>
      <c r="BJ151" s="253">
        <v>8</v>
      </c>
      <c r="BK151" s="253"/>
      <c r="BL151" s="253">
        <v>10</v>
      </c>
      <c r="BM151" s="253"/>
      <c r="BN151" s="253"/>
      <c r="BO151" s="253"/>
      <c r="BP151" s="253"/>
      <c r="BQ151" s="253">
        <v>10</v>
      </c>
      <c r="BR151" s="253">
        <v>9</v>
      </c>
      <c r="BS151" s="253"/>
      <c r="BT151" s="253"/>
      <c r="BU151" s="253"/>
      <c r="BV151" s="253"/>
      <c r="BW151" s="253"/>
      <c r="BX151" s="253">
        <v>10</v>
      </c>
      <c r="BY151" s="253"/>
      <c r="BZ151" s="253"/>
      <c r="CA151" s="253">
        <v>9</v>
      </c>
      <c r="CB151" s="253">
        <v>10</v>
      </c>
      <c r="CC151" s="253"/>
      <c r="CD151" s="253">
        <v>9</v>
      </c>
      <c r="CE151" s="253">
        <v>9</v>
      </c>
      <c r="CF151" s="253" t="s">
        <v>177</v>
      </c>
      <c r="CG151" s="230"/>
      <c r="CH151" s="231"/>
      <c r="CI151" s="231"/>
      <c r="CJ151" s="231"/>
      <c r="CK151" s="231"/>
    </row>
    <row r="152" spans="1:89" ht="12.75" x14ac:dyDescent="0.2">
      <c r="A152" s="277">
        <v>181276</v>
      </c>
      <c r="B152" s="200" t="str">
        <f t="shared" si="22"/>
        <v>6</v>
      </c>
      <c r="C152" s="116" t="s">
        <v>1571</v>
      </c>
      <c r="D152" s="253">
        <v>6</v>
      </c>
      <c r="E152" s="67"/>
      <c r="F152" s="93" t="s">
        <v>1693</v>
      </c>
      <c r="G152" s="94">
        <f t="shared" si="23"/>
        <v>5</v>
      </c>
      <c r="H152" s="201">
        <f t="shared" si="24"/>
        <v>3</v>
      </c>
      <c r="I152" s="202">
        <f t="shared" si="25"/>
        <v>2</v>
      </c>
      <c r="J152" s="203">
        <f t="shared" si="26"/>
        <v>23</v>
      </c>
      <c r="K152" s="203">
        <f t="shared" si="27"/>
        <v>26</v>
      </c>
      <c r="L152" s="66"/>
      <c r="M152" s="253">
        <v>7</v>
      </c>
      <c r="N152" s="253">
        <v>8</v>
      </c>
      <c r="O152" s="253">
        <v>8</v>
      </c>
      <c r="P152" s="253">
        <v>7</v>
      </c>
      <c r="Q152" s="253">
        <v>7</v>
      </c>
      <c r="R152" s="253">
        <v>8</v>
      </c>
      <c r="S152" s="253">
        <v>8</v>
      </c>
      <c r="T152" s="253">
        <v>5</v>
      </c>
      <c r="U152" s="253" t="s">
        <v>191</v>
      </c>
      <c r="V152" s="253">
        <v>8</v>
      </c>
      <c r="W152" s="253">
        <v>7</v>
      </c>
      <c r="X152" s="253">
        <v>7</v>
      </c>
      <c r="Y152" s="253">
        <v>8</v>
      </c>
      <c r="Z152" s="253" t="s">
        <v>177</v>
      </c>
      <c r="AA152" s="253">
        <v>6</v>
      </c>
      <c r="AB152" s="253"/>
      <c r="AC152" s="253">
        <v>9</v>
      </c>
      <c r="AD152" s="253">
        <v>6</v>
      </c>
      <c r="AE152" s="253">
        <v>7</v>
      </c>
      <c r="AF152" s="253"/>
      <c r="AG152" s="253" t="s">
        <v>191</v>
      </c>
      <c r="AH152" s="253"/>
      <c r="AI152" s="253">
        <v>9</v>
      </c>
      <c r="AJ152" s="253"/>
      <c r="AK152" s="253">
        <v>6</v>
      </c>
      <c r="AL152" s="253"/>
      <c r="AM152" s="253"/>
      <c r="AN152" s="253">
        <v>7</v>
      </c>
      <c r="AO152" s="253">
        <v>8</v>
      </c>
      <c r="AP152" s="253"/>
      <c r="AQ152" s="253" t="s">
        <v>177</v>
      </c>
      <c r="AR152" s="253"/>
      <c r="AS152" s="253">
        <v>9</v>
      </c>
      <c r="AT152" s="253"/>
      <c r="AU152" s="253"/>
      <c r="AV152" s="253">
        <v>5</v>
      </c>
      <c r="AW152" s="253" t="s">
        <v>177</v>
      </c>
      <c r="AX152" s="253"/>
      <c r="AY152" s="253"/>
      <c r="AZ152" s="253"/>
      <c r="BA152" s="253">
        <v>8</v>
      </c>
      <c r="BB152" s="253">
        <v>8</v>
      </c>
      <c r="BC152" s="253"/>
      <c r="BD152" s="253"/>
      <c r="BE152" s="253" t="s">
        <v>177</v>
      </c>
      <c r="BF152" s="253"/>
      <c r="BG152" s="253"/>
      <c r="BH152" s="253"/>
      <c r="BI152" s="253"/>
      <c r="BJ152" s="253"/>
      <c r="BK152" s="253" t="s">
        <v>177</v>
      </c>
      <c r="BL152" s="253">
        <v>8</v>
      </c>
      <c r="BM152" s="253"/>
      <c r="BN152" s="253"/>
      <c r="BO152" s="253"/>
      <c r="BP152" s="253"/>
      <c r="BQ152" s="253"/>
      <c r="BR152" s="253">
        <v>5</v>
      </c>
      <c r="BS152" s="253"/>
      <c r="BT152" s="253"/>
      <c r="BU152" s="253"/>
      <c r="BV152" s="253"/>
      <c r="BW152" s="253"/>
      <c r="BX152" s="253"/>
      <c r="BY152" s="253"/>
      <c r="BZ152" s="253"/>
      <c r="CA152" s="253"/>
      <c r="CB152" s="253"/>
      <c r="CC152" s="253"/>
      <c r="CD152" s="253"/>
      <c r="CE152" s="253"/>
      <c r="CF152" s="253"/>
      <c r="CG152" s="230"/>
      <c r="CH152" s="231"/>
      <c r="CI152" s="231"/>
      <c r="CJ152" s="231"/>
      <c r="CK152" s="231"/>
    </row>
    <row r="153" spans="1:89" ht="12.75" x14ac:dyDescent="0.2">
      <c r="A153" s="277">
        <v>181281</v>
      </c>
      <c r="B153" s="200" t="str">
        <f t="shared" si="22"/>
        <v>1</v>
      </c>
      <c r="C153" s="116" t="s">
        <v>1572</v>
      </c>
      <c r="D153" s="253">
        <v>6</v>
      </c>
      <c r="E153" s="67"/>
      <c r="F153" s="93" t="s">
        <v>1694</v>
      </c>
      <c r="G153" s="94">
        <f t="shared" si="23"/>
        <v>6</v>
      </c>
      <c r="H153" s="201">
        <f t="shared" si="24"/>
        <v>0</v>
      </c>
      <c r="I153" s="202">
        <f t="shared" si="25"/>
        <v>3</v>
      </c>
      <c r="J153" s="203">
        <f t="shared" si="26"/>
        <v>26</v>
      </c>
      <c r="K153" s="203">
        <f t="shared" si="27"/>
        <v>26</v>
      </c>
      <c r="L153" s="66"/>
      <c r="M153" s="253">
        <v>9</v>
      </c>
      <c r="N153" s="253">
        <v>9</v>
      </c>
      <c r="O153" s="253">
        <v>10</v>
      </c>
      <c r="P153" s="253">
        <v>9</v>
      </c>
      <c r="Q153" s="253">
        <v>9</v>
      </c>
      <c r="R153" s="253">
        <v>10</v>
      </c>
      <c r="S153" s="253">
        <v>10</v>
      </c>
      <c r="T153" s="253">
        <v>9</v>
      </c>
      <c r="U153" s="253">
        <v>9</v>
      </c>
      <c r="V153" s="253">
        <v>10</v>
      </c>
      <c r="W153" s="253">
        <v>9</v>
      </c>
      <c r="X153" s="253" t="s">
        <v>191</v>
      </c>
      <c r="Y153" s="253">
        <v>9</v>
      </c>
      <c r="Z153" s="253">
        <v>8</v>
      </c>
      <c r="AA153" s="253"/>
      <c r="AB153" s="253">
        <v>8</v>
      </c>
      <c r="AC153" s="253" t="s">
        <v>177</v>
      </c>
      <c r="AD153" s="253">
        <v>7</v>
      </c>
      <c r="AE153" s="253">
        <v>9</v>
      </c>
      <c r="AF153" s="253"/>
      <c r="AG153" s="253">
        <v>8</v>
      </c>
      <c r="AH153" s="253"/>
      <c r="AI153" s="253">
        <v>7</v>
      </c>
      <c r="AJ153" s="253" t="s">
        <v>177</v>
      </c>
      <c r="AK153" s="253">
        <v>7</v>
      </c>
      <c r="AL153" s="253">
        <v>9</v>
      </c>
      <c r="AM153" s="253"/>
      <c r="AN153" s="253" t="s">
        <v>177</v>
      </c>
      <c r="AO153" s="253" t="s">
        <v>177</v>
      </c>
      <c r="AP153" s="253"/>
      <c r="AQ153" s="253">
        <v>8</v>
      </c>
      <c r="AR153" s="253"/>
      <c r="AS153" s="253"/>
      <c r="AT153" s="253" t="s">
        <v>177</v>
      </c>
      <c r="AU153" s="253">
        <v>7</v>
      </c>
      <c r="AV153" s="253" t="s">
        <v>177</v>
      </c>
      <c r="AW153" s="253"/>
      <c r="AX153" s="253"/>
      <c r="AY153" s="253"/>
      <c r="AZ153" s="253"/>
      <c r="BA153" s="253" t="s">
        <v>191</v>
      </c>
      <c r="BB153" s="253"/>
      <c r="BC153" s="253"/>
      <c r="BD153" s="253"/>
      <c r="BE153" s="253"/>
      <c r="BF153" s="253"/>
      <c r="BG153" s="253"/>
      <c r="BH153" s="253"/>
      <c r="BI153" s="253"/>
      <c r="BJ153" s="253"/>
      <c r="BK153" s="253"/>
      <c r="BL153" s="253">
        <v>8</v>
      </c>
      <c r="BM153" s="253"/>
      <c r="BN153" s="253">
        <v>9</v>
      </c>
      <c r="BO153" s="253"/>
      <c r="BP153" s="253"/>
      <c r="BQ153" s="253"/>
      <c r="BR153" s="253"/>
      <c r="BS153" s="253"/>
      <c r="BT153" s="253" t="s">
        <v>191</v>
      </c>
      <c r="BU153" s="253"/>
      <c r="BV153" s="253"/>
      <c r="BW153" s="253"/>
      <c r="BX153" s="253"/>
      <c r="BY153" s="253"/>
      <c r="BZ153" s="253"/>
      <c r="CA153" s="253"/>
      <c r="CB153" s="253"/>
      <c r="CC153" s="253"/>
      <c r="CD153" s="253">
        <v>8</v>
      </c>
      <c r="CE153" s="253">
        <v>9</v>
      </c>
      <c r="CF153" s="253"/>
      <c r="CG153" s="230"/>
      <c r="CH153" s="231"/>
      <c r="CI153" s="231"/>
      <c r="CJ153" s="231"/>
      <c r="CK153" s="231"/>
    </row>
    <row r="154" spans="1:89" ht="12.75" x14ac:dyDescent="0.2">
      <c r="A154" s="277">
        <v>181285</v>
      </c>
      <c r="B154" s="200" t="str">
        <f t="shared" si="22"/>
        <v>5</v>
      </c>
      <c r="C154" s="116" t="s">
        <v>1573</v>
      </c>
      <c r="D154" s="253">
        <v>6</v>
      </c>
      <c r="E154" s="67"/>
      <c r="F154" s="93" t="s">
        <v>1695</v>
      </c>
      <c r="G154" s="94">
        <f t="shared" si="23"/>
        <v>3</v>
      </c>
      <c r="H154" s="201">
        <f t="shared" si="24"/>
        <v>2</v>
      </c>
      <c r="I154" s="202">
        <f t="shared" si="25"/>
        <v>0</v>
      </c>
      <c r="J154" s="203">
        <f t="shared" si="26"/>
        <v>27</v>
      </c>
      <c r="K154" s="203">
        <f t="shared" si="27"/>
        <v>29</v>
      </c>
      <c r="L154" s="66"/>
      <c r="M154" s="253">
        <v>7</v>
      </c>
      <c r="N154" s="253">
        <v>7</v>
      </c>
      <c r="O154" s="253">
        <v>8</v>
      </c>
      <c r="P154" s="253">
        <v>8</v>
      </c>
      <c r="Q154" s="253">
        <v>7</v>
      </c>
      <c r="R154" s="253">
        <v>9</v>
      </c>
      <c r="S154" s="253">
        <v>8</v>
      </c>
      <c r="T154" s="253">
        <v>5</v>
      </c>
      <c r="U154" s="253"/>
      <c r="V154" s="253"/>
      <c r="W154" s="253">
        <v>9</v>
      </c>
      <c r="X154" s="253">
        <v>8</v>
      </c>
      <c r="Y154" s="253">
        <v>7</v>
      </c>
      <c r="Z154" s="253">
        <v>7</v>
      </c>
      <c r="AA154" s="253">
        <v>8</v>
      </c>
      <c r="AB154" s="253" t="s">
        <v>177</v>
      </c>
      <c r="AC154" s="253">
        <v>8</v>
      </c>
      <c r="AD154" s="253">
        <v>7</v>
      </c>
      <c r="AE154" s="253">
        <v>7</v>
      </c>
      <c r="AF154" s="253">
        <v>8</v>
      </c>
      <c r="AG154" s="253">
        <v>7</v>
      </c>
      <c r="AH154" s="253"/>
      <c r="AI154" s="253">
        <v>7</v>
      </c>
      <c r="AJ154" s="253">
        <v>8</v>
      </c>
      <c r="AK154" s="253">
        <v>6</v>
      </c>
      <c r="AL154" s="253">
        <v>7</v>
      </c>
      <c r="AM154" s="253"/>
      <c r="AN154" s="253"/>
      <c r="AO154" s="253">
        <v>8</v>
      </c>
      <c r="AP154" s="253"/>
      <c r="AQ154" s="253">
        <v>7</v>
      </c>
      <c r="AR154" s="253"/>
      <c r="AS154" s="253"/>
      <c r="AT154" s="253">
        <v>6</v>
      </c>
      <c r="AU154" s="253">
        <v>6</v>
      </c>
      <c r="AV154" s="253"/>
      <c r="AW154" s="253"/>
      <c r="AX154" s="253"/>
      <c r="AY154" s="253"/>
      <c r="AZ154" s="253"/>
      <c r="BA154" s="253">
        <v>8</v>
      </c>
      <c r="BB154" s="253" t="s">
        <v>177</v>
      </c>
      <c r="BC154" s="253"/>
      <c r="BD154" s="253"/>
      <c r="BE154" s="253"/>
      <c r="BF154" s="253"/>
      <c r="BG154" s="253"/>
      <c r="BH154" s="253"/>
      <c r="BI154" s="253"/>
      <c r="BJ154" s="253"/>
      <c r="BK154" s="253"/>
      <c r="BL154" s="253">
        <v>8</v>
      </c>
      <c r="BM154" s="253"/>
      <c r="BN154" s="253"/>
      <c r="BO154" s="253"/>
      <c r="BP154" s="253"/>
      <c r="BQ154" s="253"/>
      <c r="BR154" s="253" t="s">
        <v>177</v>
      </c>
      <c r="BS154" s="253"/>
      <c r="BT154" s="253"/>
      <c r="BU154" s="253"/>
      <c r="BV154" s="253"/>
      <c r="BW154" s="253"/>
      <c r="BX154" s="253"/>
      <c r="BY154" s="253"/>
      <c r="BZ154" s="253"/>
      <c r="CA154" s="253">
        <v>5</v>
      </c>
      <c r="CB154" s="253"/>
      <c r="CC154" s="253"/>
      <c r="CD154" s="253"/>
      <c r="CE154" s="253"/>
      <c r="CF154" s="253"/>
      <c r="CG154" s="230"/>
      <c r="CH154" s="231"/>
      <c r="CI154" s="231"/>
      <c r="CJ154" s="231"/>
      <c r="CK154" s="231"/>
    </row>
    <row r="155" spans="1:89" ht="12.75" x14ac:dyDescent="0.2">
      <c r="A155" s="277">
        <v>181288</v>
      </c>
      <c r="B155" s="200" t="str">
        <f t="shared" si="22"/>
        <v>8</v>
      </c>
      <c r="C155" s="116" t="s">
        <v>1574</v>
      </c>
      <c r="D155" s="253">
        <v>6</v>
      </c>
      <c r="E155" s="67"/>
      <c r="F155" s="93" t="s">
        <v>1615</v>
      </c>
      <c r="G155" s="94">
        <f t="shared" si="23"/>
        <v>5</v>
      </c>
      <c r="H155" s="201">
        <f t="shared" si="24"/>
        <v>0</v>
      </c>
      <c r="I155" s="202">
        <f t="shared" si="25"/>
        <v>0</v>
      </c>
      <c r="J155" s="203">
        <f t="shared" si="26"/>
        <v>44</v>
      </c>
      <c r="K155" s="203">
        <f t="shared" si="27"/>
        <v>44</v>
      </c>
      <c r="L155" s="66"/>
      <c r="M155" s="253">
        <v>8</v>
      </c>
      <c r="N155" s="253">
        <v>9</v>
      </c>
      <c r="O155" s="253">
        <v>10</v>
      </c>
      <c r="P155" s="253">
        <v>9</v>
      </c>
      <c r="Q155" s="253">
        <v>10</v>
      </c>
      <c r="R155" s="253">
        <v>9</v>
      </c>
      <c r="S155" s="253">
        <v>10</v>
      </c>
      <c r="T155" s="253">
        <v>10</v>
      </c>
      <c r="U155" s="253">
        <v>9</v>
      </c>
      <c r="V155" s="253">
        <v>10</v>
      </c>
      <c r="W155" s="253" t="s">
        <v>177</v>
      </c>
      <c r="X155" s="253">
        <v>8</v>
      </c>
      <c r="Y155" s="253">
        <v>9</v>
      </c>
      <c r="Z155" s="253">
        <v>9</v>
      </c>
      <c r="AA155" s="253">
        <v>9</v>
      </c>
      <c r="AB155" s="253">
        <v>7</v>
      </c>
      <c r="AC155" s="253">
        <v>9</v>
      </c>
      <c r="AD155" s="253">
        <v>9</v>
      </c>
      <c r="AE155" s="253">
        <v>9</v>
      </c>
      <c r="AF155" s="253">
        <v>9</v>
      </c>
      <c r="AG155" s="253">
        <v>9</v>
      </c>
      <c r="AH155" s="253">
        <v>8</v>
      </c>
      <c r="AI155" s="253">
        <v>9</v>
      </c>
      <c r="AJ155" s="253">
        <v>8</v>
      </c>
      <c r="AK155" s="253" t="s">
        <v>177</v>
      </c>
      <c r="AL155" s="253">
        <v>10</v>
      </c>
      <c r="AM155" s="253">
        <v>10</v>
      </c>
      <c r="AN155" s="253">
        <v>9</v>
      </c>
      <c r="AO155" s="253">
        <v>9</v>
      </c>
      <c r="AP155" s="253" t="s">
        <v>177</v>
      </c>
      <c r="AQ155" s="253">
        <v>9</v>
      </c>
      <c r="AR155" s="253"/>
      <c r="AS155" s="253"/>
      <c r="AT155" s="253">
        <v>8</v>
      </c>
      <c r="AU155" s="253">
        <v>9</v>
      </c>
      <c r="AV155" s="253"/>
      <c r="AW155" s="253"/>
      <c r="AX155" s="253" t="s">
        <v>177</v>
      </c>
      <c r="AY155" s="253"/>
      <c r="AZ155" s="253">
        <v>9</v>
      </c>
      <c r="BA155" s="253">
        <v>9</v>
      </c>
      <c r="BB155" s="253">
        <v>10</v>
      </c>
      <c r="BC155" s="253">
        <v>9</v>
      </c>
      <c r="BD155" s="253">
        <v>8</v>
      </c>
      <c r="BE155" s="253">
        <v>9</v>
      </c>
      <c r="BF155" s="253"/>
      <c r="BG155" s="253">
        <v>9</v>
      </c>
      <c r="BH155" s="253">
        <v>8</v>
      </c>
      <c r="BI155" s="253">
        <v>8</v>
      </c>
      <c r="BJ155" s="253"/>
      <c r="BK155" s="253"/>
      <c r="BL155" s="253">
        <v>10</v>
      </c>
      <c r="BM155" s="253"/>
      <c r="BN155" s="253">
        <v>9</v>
      </c>
      <c r="BO155" s="253"/>
      <c r="BP155" s="253"/>
      <c r="BQ155" s="253"/>
      <c r="BR155" s="253"/>
      <c r="BS155" s="253"/>
      <c r="BT155" s="253">
        <v>8</v>
      </c>
      <c r="BU155" s="253"/>
      <c r="BV155" s="253"/>
      <c r="BW155" s="253"/>
      <c r="BX155" s="253"/>
      <c r="BY155" s="253"/>
      <c r="BZ155" s="253"/>
      <c r="CA155" s="253" t="s">
        <v>177</v>
      </c>
      <c r="CB155" s="253"/>
      <c r="CC155" s="253"/>
      <c r="CD155" s="253">
        <v>10</v>
      </c>
      <c r="CE155" s="253">
        <v>9</v>
      </c>
      <c r="CF155" s="253"/>
      <c r="CG155" s="230"/>
      <c r="CH155" s="231"/>
      <c r="CI155" s="231"/>
      <c r="CJ155" s="231"/>
      <c r="CK155" s="231"/>
    </row>
    <row r="156" spans="1:89" ht="12.75" x14ac:dyDescent="0.2">
      <c r="A156" s="277">
        <v>181381</v>
      </c>
      <c r="B156" s="200" t="str">
        <f t="shared" si="22"/>
        <v>1</v>
      </c>
      <c r="C156" s="116" t="s">
        <v>1575</v>
      </c>
      <c r="D156" s="253">
        <v>6</v>
      </c>
      <c r="E156" s="67"/>
      <c r="F156" s="93" t="s">
        <v>1634</v>
      </c>
      <c r="G156" s="94">
        <f t="shared" si="23"/>
        <v>6</v>
      </c>
      <c r="H156" s="201">
        <f t="shared" si="24"/>
        <v>0</v>
      </c>
      <c r="I156" s="202">
        <f t="shared" si="25"/>
        <v>0</v>
      </c>
      <c r="J156" s="203">
        <f t="shared" si="26"/>
        <v>42</v>
      </c>
      <c r="K156" s="203">
        <f t="shared" si="27"/>
        <v>42</v>
      </c>
      <c r="L156" s="66"/>
      <c r="M156" s="253">
        <v>9</v>
      </c>
      <c r="N156" s="253">
        <v>9</v>
      </c>
      <c r="O156" s="253">
        <v>10</v>
      </c>
      <c r="P156" s="253">
        <v>8</v>
      </c>
      <c r="Q156" s="253">
        <v>9</v>
      </c>
      <c r="R156" s="253">
        <v>9</v>
      </c>
      <c r="S156" s="253">
        <v>10</v>
      </c>
      <c r="T156" s="253">
        <v>9</v>
      </c>
      <c r="U156" s="253">
        <v>7</v>
      </c>
      <c r="V156" s="253">
        <v>9</v>
      </c>
      <c r="W156" s="253">
        <v>9</v>
      </c>
      <c r="X156" s="253">
        <v>9</v>
      </c>
      <c r="Y156" s="253">
        <v>9</v>
      </c>
      <c r="Z156" s="253">
        <v>9</v>
      </c>
      <c r="AA156" s="253">
        <v>8</v>
      </c>
      <c r="AB156" s="253">
        <v>10</v>
      </c>
      <c r="AC156" s="253">
        <v>10</v>
      </c>
      <c r="AD156" s="253">
        <v>8</v>
      </c>
      <c r="AE156" s="253">
        <v>9</v>
      </c>
      <c r="AF156" s="253">
        <v>10</v>
      </c>
      <c r="AG156" s="253">
        <v>10</v>
      </c>
      <c r="AH156" s="253">
        <v>7</v>
      </c>
      <c r="AI156" s="253">
        <v>7</v>
      </c>
      <c r="AJ156" s="253">
        <v>9</v>
      </c>
      <c r="AK156" s="253">
        <v>9</v>
      </c>
      <c r="AL156" s="253">
        <v>10</v>
      </c>
      <c r="AM156" s="253">
        <v>8</v>
      </c>
      <c r="AN156" s="253">
        <v>9</v>
      </c>
      <c r="AO156" s="253">
        <v>10</v>
      </c>
      <c r="AP156" s="253">
        <v>9</v>
      </c>
      <c r="AQ156" s="253">
        <v>9</v>
      </c>
      <c r="AR156" s="253"/>
      <c r="AS156" s="253">
        <v>8</v>
      </c>
      <c r="AT156" s="253">
        <v>9</v>
      </c>
      <c r="AU156" s="253">
        <v>7</v>
      </c>
      <c r="AV156" s="253" t="s">
        <v>177</v>
      </c>
      <c r="AW156" s="253" t="s">
        <v>177</v>
      </c>
      <c r="AX156" s="253" t="s">
        <v>177</v>
      </c>
      <c r="AY156" s="253" t="s">
        <v>177</v>
      </c>
      <c r="AZ156" s="253"/>
      <c r="BA156" s="253">
        <v>8</v>
      </c>
      <c r="BB156" s="253"/>
      <c r="BC156" s="253"/>
      <c r="BD156" s="253">
        <v>8</v>
      </c>
      <c r="BE156" s="253" t="s">
        <v>177</v>
      </c>
      <c r="BF156" s="253"/>
      <c r="BG156" s="253"/>
      <c r="BH156" s="253"/>
      <c r="BI156" s="253"/>
      <c r="BJ156" s="253">
        <v>9</v>
      </c>
      <c r="BK156" s="253"/>
      <c r="BL156" s="253">
        <v>8</v>
      </c>
      <c r="BM156" s="253"/>
      <c r="BN156" s="253"/>
      <c r="BO156" s="253"/>
      <c r="BP156" s="253">
        <v>10</v>
      </c>
      <c r="BQ156" s="253"/>
      <c r="BR156" s="253">
        <v>9</v>
      </c>
      <c r="BS156" s="253"/>
      <c r="BT156" s="253"/>
      <c r="BU156" s="253"/>
      <c r="BV156" s="253"/>
      <c r="BW156" s="253"/>
      <c r="BX156" s="253"/>
      <c r="BY156" s="253"/>
      <c r="BZ156" s="253"/>
      <c r="CA156" s="253" t="s">
        <v>177</v>
      </c>
      <c r="CB156" s="253"/>
      <c r="CC156" s="253"/>
      <c r="CD156" s="253">
        <v>9</v>
      </c>
      <c r="CE156" s="253">
        <v>10</v>
      </c>
      <c r="CF156" s="253"/>
      <c r="CG156" s="230"/>
      <c r="CH156" s="231"/>
      <c r="CI156" s="231"/>
      <c r="CJ156" s="231"/>
      <c r="CK156" s="231"/>
    </row>
    <row r="157" spans="1:89" ht="12.75" x14ac:dyDescent="0.2">
      <c r="A157" s="277">
        <v>181450</v>
      </c>
      <c r="B157" s="200" t="str">
        <f t="shared" si="22"/>
        <v>0</v>
      </c>
      <c r="C157" s="116" t="s">
        <v>1576</v>
      </c>
      <c r="D157" s="253">
        <v>6</v>
      </c>
      <c r="E157" s="67"/>
      <c r="F157" s="93" t="s">
        <v>1641</v>
      </c>
      <c r="G157" s="94">
        <f t="shared" si="23"/>
        <v>4</v>
      </c>
      <c r="H157" s="201">
        <f t="shared" si="24"/>
        <v>2</v>
      </c>
      <c r="I157" s="202">
        <f t="shared" si="25"/>
        <v>0</v>
      </c>
      <c r="J157" s="203">
        <f t="shared" si="26"/>
        <v>21</v>
      </c>
      <c r="K157" s="203">
        <f t="shared" si="27"/>
        <v>23</v>
      </c>
      <c r="L157" s="66"/>
      <c r="M157" s="253">
        <v>7</v>
      </c>
      <c r="N157" s="253">
        <v>6</v>
      </c>
      <c r="O157" s="253">
        <v>9</v>
      </c>
      <c r="P157" s="253">
        <v>7</v>
      </c>
      <c r="Q157" s="253">
        <v>6</v>
      </c>
      <c r="R157" s="253">
        <v>7</v>
      </c>
      <c r="S157" s="253">
        <v>6</v>
      </c>
      <c r="T157" s="253">
        <v>5</v>
      </c>
      <c r="U157" s="253">
        <v>6</v>
      </c>
      <c r="V157" s="253">
        <v>7</v>
      </c>
      <c r="W157" s="253">
        <v>8</v>
      </c>
      <c r="X157" s="253">
        <v>8</v>
      </c>
      <c r="Y157" s="253">
        <v>6</v>
      </c>
      <c r="Z157" s="253">
        <v>6</v>
      </c>
      <c r="AA157" s="253" t="s">
        <v>177</v>
      </c>
      <c r="AB157" s="253">
        <v>6</v>
      </c>
      <c r="AC157" s="253">
        <v>8</v>
      </c>
      <c r="AD157" s="253">
        <v>9</v>
      </c>
      <c r="AE157" s="253">
        <v>8</v>
      </c>
      <c r="AF157" s="253" t="s">
        <v>177</v>
      </c>
      <c r="AG157" s="253">
        <v>9</v>
      </c>
      <c r="AH157" s="253">
        <v>6</v>
      </c>
      <c r="AI157" s="253">
        <v>5</v>
      </c>
      <c r="AJ157" s="253" t="s">
        <v>177</v>
      </c>
      <c r="AK157" s="253">
        <v>6</v>
      </c>
      <c r="AL157" s="253" t="s">
        <v>177</v>
      </c>
      <c r="AM157" s="253"/>
      <c r="AN157" s="253"/>
      <c r="AO157" s="253"/>
      <c r="AP157" s="253"/>
      <c r="AQ157" s="253"/>
      <c r="AR157" s="253"/>
      <c r="AS157" s="253"/>
      <c r="AT157" s="253"/>
      <c r="AU157" s="253"/>
      <c r="AV157" s="253"/>
      <c r="AW157" s="253"/>
      <c r="AX157" s="253"/>
      <c r="AY157" s="253"/>
      <c r="AZ157" s="253"/>
      <c r="BA157" s="253"/>
      <c r="BB157" s="253"/>
      <c r="BC157" s="253"/>
      <c r="BD157" s="253"/>
      <c r="BE157" s="253"/>
      <c r="BF157" s="253"/>
      <c r="BG157" s="253"/>
      <c r="BH157" s="253"/>
      <c r="BI157" s="253"/>
      <c r="BJ157" s="253"/>
      <c r="BK157" s="253"/>
      <c r="BL157" s="253">
        <v>7</v>
      </c>
      <c r="BM157" s="253"/>
      <c r="BN157" s="253"/>
      <c r="BO157" s="253"/>
      <c r="BP157" s="253"/>
      <c r="BQ157" s="253"/>
      <c r="BR157" s="253"/>
      <c r="BS157" s="253"/>
      <c r="BT157" s="253"/>
      <c r="BU157" s="253"/>
      <c r="BV157" s="253"/>
      <c r="BW157" s="253"/>
      <c r="BX157" s="253"/>
      <c r="BY157" s="253"/>
      <c r="BZ157" s="253"/>
      <c r="CA157" s="253"/>
      <c r="CB157" s="253"/>
      <c r="CC157" s="253"/>
      <c r="CD157" s="253"/>
      <c r="CE157" s="253"/>
      <c r="CF157" s="253"/>
      <c r="CG157" s="230"/>
      <c r="CH157" s="231"/>
      <c r="CI157" s="231"/>
      <c r="CJ157" s="231"/>
      <c r="CK157" s="231"/>
    </row>
    <row r="158" spans="1:89" ht="12.75" x14ac:dyDescent="0.2">
      <c r="A158" s="277">
        <v>181471</v>
      </c>
      <c r="B158" s="200" t="str">
        <f t="shared" si="22"/>
        <v>1</v>
      </c>
      <c r="C158" s="116" t="s">
        <v>1577</v>
      </c>
      <c r="D158" s="253">
        <v>6</v>
      </c>
      <c r="E158" s="67"/>
      <c r="F158" s="93" t="s">
        <v>1696</v>
      </c>
      <c r="G158" s="94">
        <f t="shared" si="23"/>
        <v>6</v>
      </c>
      <c r="H158" s="201">
        <f t="shared" si="24"/>
        <v>0</v>
      </c>
      <c r="I158" s="202">
        <f t="shared" si="25"/>
        <v>0</v>
      </c>
      <c r="J158" s="203">
        <f t="shared" si="26"/>
        <v>44</v>
      </c>
      <c r="K158" s="203">
        <f t="shared" si="27"/>
        <v>44</v>
      </c>
      <c r="L158" s="66"/>
      <c r="M158" s="253">
        <v>10</v>
      </c>
      <c r="N158" s="253">
        <v>9</v>
      </c>
      <c r="O158" s="253">
        <v>10</v>
      </c>
      <c r="P158" s="253">
        <v>9</v>
      </c>
      <c r="Q158" s="253">
        <v>9</v>
      </c>
      <c r="R158" s="253">
        <v>10</v>
      </c>
      <c r="S158" s="253">
        <v>10</v>
      </c>
      <c r="T158" s="253">
        <v>8</v>
      </c>
      <c r="U158" s="253">
        <v>8</v>
      </c>
      <c r="V158" s="253">
        <v>10</v>
      </c>
      <c r="W158" s="253">
        <v>10</v>
      </c>
      <c r="X158" s="253">
        <v>8</v>
      </c>
      <c r="Y158" s="253">
        <v>10</v>
      </c>
      <c r="Z158" s="253">
        <v>8</v>
      </c>
      <c r="AA158" s="253">
        <v>10</v>
      </c>
      <c r="AB158" s="253">
        <v>9</v>
      </c>
      <c r="AC158" s="253">
        <v>9</v>
      </c>
      <c r="AD158" s="253">
        <v>8</v>
      </c>
      <c r="AE158" s="253">
        <v>8</v>
      </c>
      <c r="AF158" s="253">
        <v>10</v>
      </c>
      <c r="AG158" s="253">
        <v>9</v>
      </c>
      <c r="AH158" s="253">
        <v>8</v>
      </c>
      <c r="AI158" s="253">
        <v>7</v>
      </c>
      <c r="AJ158" s="253" t="s">
        <v>177</v>
      </c>
      <c r="AK158" s="253">
        <v>8</v>
      </c>
      <c r="AL158" s="253">
        <v>10</v>
      </c>
      <c r="AM158" s="253">
        <v>10</v>
      </c>
      <c r="AN158" s="253">
        <v>8</v>
      </c>
      <c r="AO158" s="253">
        <v>9</v>
      </c>
      <c r="AP158" s="253">
        <v>8</v>
      </c>
      <c r="AQ158" s="253">
        <v>10</v>
      </c>
      <c r="AR158" s="253"/>
      <c r="AS158" s="253">
        <v>8</v>
      </c>
      <c r="AT158" s="253">
        <v>9</v>
      </c>
      <c r="AU158" s="253">
        <v>6</v>
      </c>
      <c r="AV158" s="253">
        <v>9</v>
      </c>
      <c r="AW158" s="253" t="s">
        <v>177</v>
      </c>
      <c r="AX158" s="253">
        <v>8</v>
      </c>
      <c r="AY158" s="253">
        <v>9</v>
      </c>
      <c r="AZ158" s="253" t="s">
        <v>177</v>
      </c>
      <c r="BA158" s="253">
        <v>9</v>
      </c>
      <c r="BB158" s="253"/>
      <c r="BC158" s="253"/>
      <c r="BD158" s="253" t="s">
        <v>177</v>
      </c>
      <c r="BE158" s="253" t="s">
        <v>177</v>
      </c>
      <c r="BF158" s="253"/>
      <c r="BG158" s="253"/>
      <c r="BH158" s="253">
        <v>9</v>
      </c>
      <c r="BI158" s="253"/>
      <c r="BJ158" s="253"/>
      <c r="BK158" s="253" t="s">
        <v>177</v>
      </c>
      <c r="BL158" s="253">
        <v>10</v>
      </c>
      <c r="BM158" s="253"/>
      <c r="BN158" s="253"/>
      <c r="BO158" s="253"/>
      <c r="BP158" s="253"/>
      <c r="BQ158" s="253">
        <v>10</v>
      </c>
      <c r="BR158" s="253">
        <v>8</v>
      </c>
      <c r="BS158" s="253"/>
      <c r="BT158" s="253"/>
      <c r="BU158" s="253"/>
      <c r="BV158" s="253"/>
      <c r="BW158" s="253"/>
      <c r="BX158" s="253"/>
      <c r="BY158" s="253">
        <v>10</v>
      </c>
      <c r="BZ158" s="253"/>
      <c r="CA158" s="253"/>
      <c r="CB158" s="253"/>
      <c r="CC158" s="253"/>
      <c r="CD158" s="253">
        <v>9</v>
      </c>
      <c r="CE158" s="253">
        <v>9</v>
      </c>
      <c r="CF158" s="253"/>
      <c r="CG158" s="230"/>
      <c r="CH158" s="231"/>
      <c r="CI158" s="231"/>
      <c r="CJ158" s="231"/>
      <c r="CK158" s="231"/>
    </row>
    <row r="159" spans="1:89" ht="12.75" x14ac:dyDescent="0.2">
      <c r="A159" s="277">
        <v>172701</v>
      </c>
      <c r="B159" s="200" t="str">
        <f t="shared" si="22"/>
        <v>1</v>
      </c>
      <c r="C159" s="116" t="s">
        <v>1578</v>
      </c>
      <c r="D159" s="253">
        <v>7</v>
      </c>
      <c r="E159" s="67"/>
      <c r="F159" s="93" t="s">
        <v>1623</v>
      </c>
      <c r="G159" s="94">
        <f t="shared" si="23"/>
        <v>7</v>
      </c>
      <c r="H159" s="201">
        <f t="shared" si="24"/>
        <v>0</v>
      </c>
      <c r="I159" s="202">
        <f t="shared" si="25"/>
        <v>0</v>
      </c>
      <c r="J159" s="203">
        <f t="shared" si="26"/>
        <v>38</v>
      </c>
      <c r="K159" s="203">
        <f t="shared" si="27"/>
        <v>38</v>
      </c>
      <c r="L159" s="66"/>
      <c r="M159" s="253">
        <v>10</v>
      </c>
      <c r="N159" s="253">
        <v>10</v>
      </c>
      <c r="O159" s="253">
        <v>10</v>
      </c>
      <c r="P159" s="253">
        <v>10</v>
      </c>
      <c r="Q159" s="253">
        <v>10</v>
      </c>
      <c r="R159" s="253">
        <v>9</v>
      </c>
      <c r="S159" s="253">
        <v>9</v>
      </c>
      <c r="T159" s="253">
        <v>10</v>
      </c>
      <c r="U159" s="253">
        <v>8</v>
      </c>
      <c r="V159" s="253">
        <v>9</v>
      </c>
      <c r="W159" s="253">
        <v>9</v>
      </c>
      <c r="X159" s="253">
        <v>9</v>
      </c>
      <c r="Y159" s="253">
        <v>9</v>
      </c>
      <c r="Z159" s="253">
        <v>10</v>
      </c>
      <c r="AA159" s="253">
        <v>9</v>
      </c>
      <c r="AB159" s="253">
        <v>10</v>
      </c>
      <c r="AC159" s="253">
        <v>9</v>
      </c>
      <c r="AD159" s="253">
        <v>10</v>
      </c>
      <c r="AE159" s="253">
        <v>10</v>
      </c>
      <c r="AF159" s="253">
        <v>9</v>
      </c>
      <c r="AG159" s="253">
        <v>10</v>
      </c>
      <c r="AH159" s="253">
        <v>9</v>
      </c>
      <c r="AI159" s="253">
        <v>10</v>
      </c>
      <c r="AJ159" s="253">
        <v>9</v>
      </c>
      <c r="AK159" s="253">
        <v>7</v>
      </c>
      <c r="AL159" s="253"/>
      <c r="AM159" s="253">
        <v>10</v>
      </c>
      <c r="AN159" s="253">
        <v>8</v>
      </c>
      <c r="AO159" s="253">
        <v>10</v>
      </c>
      <c r="AP159" s="253">
        <v>10</v>
      </c>
      <c r="AQ159" s="253" t="s">
        <v>177</v>
      </c>
      <c r="AR159" s="253"/>
      <c r="AS159" s="253">
        <v>10</v>
      </c>
      <c r="AT159" s="253"/>
      <c r="AU159" s="253">
        <v>8</v>
      </c>
      <c r="AV159" s="253">
        <v>7</v>
      </c>
      <c r="AW159" s="253" t="s">
        <v>177</v>
      </c>
      <c r="AX159" s="253"/>
      <c r="AY159" s="253"/>
      <c r="AZ159" s="253" t="s">
        <v>177</v>
      </c>
      <c r="BA159" s="253" t="s">
        <v>177</v>
      </c>
      <c r="BB159" s="253" t="s">
        <v>177</v>
      </c>
      <c r="BC159" s="253"/>
      <c r="BD159" s="253" t="s">
        <v>177</v>
      </c>
      <c r="BE159" s="253" t="s">
        <v>177</v>
      </c>
      <c r="BF159" s="253"/>
      <c r="BG159" s="253"/>
      <c r="BH159" s="253"/>
      <c r="BI159" s="253"/>
      <c r="BJ159" s="253"/>
      <c r="BK159" s="253"/>
      <c r="BL159" s="253">
        <v>10</v>
      </c>
      <c r="BM159" s="253">
        <v>10</v>
      </c>
      <c r="BN159" s="253"/>
      <c r="BO159" s="253"/>
      <c r="BP159" s="253"/>
      <c r="BQ159" s="253"/>
      <c r="BR159" s="253"/>
      <c r="BS159" s="253">
        <v>10</v>
      </c>
      <c r="BT159" s="253"/>
      <c r="BU159" s="253"/>
      <c r="BV159" s="253"/>
      <c r="BW159" s="253"/>
      <c r="BX159" s="253">
        <v>9</v>
      </c>
      <c r="BY159" s="253"/>
      <c r="BZ159" s="253"/>
      <c r="CA159" s="253">
        <v>10</v>
      </c>
      <c r="CB159" s="253"/>
      <c r="CC159" s="253"/>
      <c r="CD159" s="253">
        <v>10</v>
      </c>
      <c r="CE159" s="253"/>
      <c r="CF159" s="253"/>
      <c r="CG159" s="230"/>
      <c r="CH159" s="231"/>
      <c r="CI159" s="231"/>
      <c r="CJ159" s="231"/>
      <c r="CK159" s="231"/>
    </row>
    <row r="160" spans="1:89" ht="12.75" x14ac:dyDescent="0.2">
      <c r="A160" s="277">
        <v>178142</v>
      </c>
      <c r="B160" s="200" t="str">
        <f t="shared" si="22"/>
        <v>2</v>
      </c>
      <c r="C160" s="116" t="s">
        <v>1579</v>
      </c>
      <c r="D160" s="253">
        <v>7</v>
      </c>
      <c r="E160" s="67"/>
      <c r="F160" s="93" t="s">
        <v>1697</v>
      </c>
      <c r="G160" s="94">
        <f t="shared" si="23"/>
        <v>6</v>
      </c>
      <c r="H160" s="201">
        <f t="shared" si="24"/>
        <v>0</v>
      </c>
      <c r="I160" s="202">
        <f t="shared" si="25"/>
        <v>0</v>
      </c>
      <c r="J160" s="203">
        <f t="shared" si="26"/>
        <v>28</v>
      </c>
      <c r="K160" s="203">
        <f t="shared" si="27"/>
        <v>28</v>
      </c>
      <c r="L160" s="66"/>
      <c r="M160" s="253">
        <v>9</v>
      </c>
      <c r="N160" s="253">
        <v>8</v>
      </c>
      <c r="O160" s="253">
        <v>6</v>
      </c>
      <c r="P160" s="253" t="s">
        <v>177</v>
      </c>
      <c r="Q160" s="253">
        <v>8</v>
      </c>
      <c r="R160" s="253">
        <v>6</v>
      </c>
      <c r="S160" s="253">
        <v>7</v>
      </c>
      <c r="T160" s="253">
        <v>8</v>
      </c>
      <c r="U160" s="253"/>
      <c r="V160" s="253">
        <v>9</v>
      </c>
      <c r="W160" s="253">
        <v>9</v>
      </c>
      <c r="X160" s="253">
        <v>8</v>
      </c>
      <c r="Y160" s="253"/>
      <c r="Z160" s="253">
        <v>7</v>
      </c>
      <c r="AA160" s="253">
        <v>7</v>
      </c>
      <c r="AB160" s="253">
        <v>8</v>
      </c>
      <c r="AC160" s="253">
        <v>6</v>
      </c>
      <c r="AD160" s="253"/>
      <c r="AE160" s="253">
        <v>9</v>
      </c>
      <c r="AF160" s="253">
        <v>9</v>
      </c>
      <c r="AG160" s="253">
        <v>9</v>
      </c>
      <c r="AH160" s="253" t="s">
        <v>177</v>
      </c>
      <c r="AI160" s="253"/>
      <c r="AJ160" s="253">
        <v>8</v>
      </c>
      <c r="AK160" s="253">
        <v>8</v>
      </c>
      <c r="AL160" s="253">
        <v>10</v>
      </c>
      <c r="AM160" s="253">
        <v>7</v>
      </c>
      <c r="AN160" s="253"/>
      <c r="AO160" s="253" t="s">
        <v>177</v>
      </c>
      <c r="AP160" s="253"/>
      <c r="AQ160" s="253"/>
      <c r="AR160" s="253"/>
      <c r="AS160" s="253"/>
      <c r="AT160" s="253"/>
      <c r="AU160" s="253" t="s">
        <v>177</v>
      </c>
      <c r="AV160" s="253" t="s">
        <v>177</v>
      </c>
      <c r="AW160" s="253"/>
      <c r="AX160" s="253"/>
      <c r="AY160" s="253"/>
      <c r="AZ160" s="253">
        <v>8</v>
      </c>
      <c r="BA160" s="253">
        <v>9</v>
      </c>
      <c r="BB160" s="253"/>
      <c r="BC160" s="253"/>
      <c r="BD160" s="253"/>
      <c r="BE160" s="253"/>
      <c r="BF160" s="253"/>
      <c r="BG160" s="253"/>
      <c r="BH160" s="253"/>
      <c r="BI160" s="253"/>
      <c r="BJ160" s="253"/>
      <c r="BK160" s="253"/>
      <c r="BL160" s="253">
        <v>8</v>
      </c>
      <c r="BM160" s="253"/>
      <c r="BN160" s="253">
        <v>10</v>
      </c>
      <c r="BO160" s="253"/>
      <c r="BP160" s="253"/>
      <c r="BQ160" s="253"/>
      <c r="BR160" s="253">
        <v>10</v>
      </c>
      <c r="BS160" s="253"/>
      <c r="BT160" s="253"/>
      <c r="BU160" s="253"/>
      <c r="BV160" s="253">
        <v>8</v>
      </c>
      <c r="BW160" s="253"/>
      <c r="BX160" s="253"/>
      <c r="BY160" s="253"/>
      <c r="BZ160" s="253"/>
      <c r="CA160" s="253">
        <v>10</v>
      </c>
      <c r="CB160" s="253"/>
      <c r="CC160" s="253"/>
      <c r="CD160" s="253" t="s">
        <v>177</v>
      </c>
      <c r="CE160" s="253"/>
      <c r="CF160" s="253"/>
      <c r="CG160" s="230"/>
      <c r="CH160" s="231"/>
      <c r="CI160" s="231"/>
      <c r="CJ160" s="231"/>
      <c r="CK160" s="231"/>
    </row>
    <row r="161" spans="1:89" ht="12.75" x14ac:dyDescent="0.2">
      <c r="A161" s="277">
        <v>179617</v>
      </c>
      <c r="B161" s="200" t="str">
        <f t="shared" si="22"/>
        <v>7</v>
      </c>
      <c r="C161" s="116" t="s">
        <v>1580</v>
      </c>
      <c r="D161" s="253">
        <v>7</v>
      </c>
      <c r="E161" s="67"/>
      <c r="F161" s="93" t="s">
        <v>1691</v>
      </c>
      <c r="G161" s="94">
        <f t="shared" si="23"/>
        <v>5</v>
      </c>
      <c r="H161" s="201">
        <f t="shared" si="24"/>
        <v>1</v>
      </c>
      <c r="I161" s="202">
        <f t="shared" si="25"/>
        <v>0</v>
      </c>
      <c r="J161" s="203">
        <f t="shared" si="26"/>
        <v>34</v>
      </c>
      <c r="K161" s="203">
        <f t="shared" si="27"/>
        <v>35</v>
      </c>
      <c r="L161" s="66"/>
      <c r="M161" s="253">
        <v>10</v>
      </c>
      <c r="N161" s="253">
        <v>8</v>
      </c>
      <c r="O161" s="253">
        <v>7</v>
      </c>
      <c r="P161" s="253">
        <v>9</v>
      </c>
      <c r="Q161" s="253">
        <v>8</v>
      </c>
      <c r="R161" s="253">
        <v>8</v>
      </c>
      <c r="S161" s="253">
        <v>6</v>
      </c>
      <c r="T161" s="253">
        <v>6</v>
      </c>
      <c r="U161" s="253" t="s">
        <v>177</v>
      </c>
      <c r="V161" s="253">
        <v>8</v>
      </c>
      <c r="W161" s="253">
        <v>9</v>
      </c>
      <c r="X161" s="253">
        <v>7</v>
      </c>
      <c r="Y161" s="253">
        <v>9</v>
      </c>
      <c r="Z161" s="253">
        <v>6</v>
      </c>
      <c r="AA161" s="253">
        <v>7</v>
      </c>
      <c r="AB161" s="253">
        <v>8</v>
      </c>
      <c r="AC161" s="253">
        <v>7</v>
      </c>
      <c r="AD161" s="253">
        <v>8</v>
      </c>
      <c r="AE161" s="253">
        <v>9</v>
      </c>
      <c r="AF161" s="253" t="s">
        <v>177</v>
      </c>
      <c r="AG161" s="253">
        <v>9</v>
      </c>
      <c r="AH161" s="253">
        <v>7</v>
      </c>
      <c r="AI161" s="253">
        <v>7</v>
      </c>
      <c r="AJ161" s="253">
        <v>8</v>
      </c>
      <c r="AK161" s="253">
        <v>7</v>
      </c>
      <c r="AL161" s="253"/>
      <c r="AM161" s="253"/>
      <c r="AN161" s="253"/>
      <c r="AO161" s="253">
        <v>10</v>
      </c>
      <c r="AP161" s="253">
        <v>9</v>
      </c>
      <c r="AQ161" s="253">
        <v>9</v>
      </c>
      <c r="AR161" s="253">
        <v>5</v>
      </c>
      <c r="AS161" s="253"/>
      <c r="AT161" s="253" t="s">
        <v>177</v>
      </c>
      <c r="AU161" s="253" t="s">
        <v>177</v>
      </c>
      <c r="AV161" s="253"/>
      <c r="AW161" s="253"/>
      <c r="AX161" s="253"/>
      <c r="AY161" s="253">
        <v>9</v>
      </c>
      <c r="AZ161" s="253"/>
      <c r="BA161" s="253">
        <v>8</v>
      </c>
      <c r="BB161" s="253">
        <v>10</v>
      </c>
      <c r="BC161" s="253"/>
      <c r="BD161" s="253">
        <v>7</v>
      </c>
      <c r="BE161" s="253"/>
      <c r="BF161" s="253"/>
      <c r="BG161" s="253"/>
      <c r="BH161" s="253"/>
      <c r="BI161" s="253"/>
      <c r="BJ161" s="253"/>
      <c r="BK161" s="253"/>
      <c r="BL161" s="253">
        <v>6</v>
      </c>
      <c r="BM161" s="253"/>
      <c r="BN161" s="253"/>
      <c r="BO161" s="253"/>
      <c r="BP161" s="253"/>
      <c r="BQ161" s="253">
        <v>8</v>
      </c>
      <c r="BR161" s="253"/>
      <c r="BS161" s="253"/>
      <c r="BT161" s="253">
        <v>7</v>
      </c>
      <c r="BU161" s="253"/>
      <c r="BV161" s="253"/>
      <c r="BW161" s="253" t="s">
        <v>177</v>
      </c>
      <c r="BX161" s="253"/>
      <c r="BY161" s="253"/>
      <c r="BZ161" s="253"/>
      <c r="CA161" s="253"/>
      <c r="CB161" s="253"/>
      <c r="CC161" s="253"/>
      <c r="CD161" s="253">
        <v>9</v>
      </c>
      <c r="CE161" s="253" t="s">
        <v>177</v>
      </c>
      <c r="CF161" s="253"/>
      <c r="CG161" s="230"/>
      <c r="CH161" s="231"/>
      <c r="CI161" s="231"/>
      <c r="CJ161" s="231"/>
      <c r="CK161" s="231"/>
    </row>
    <row r="162" spans="1:89" ht="12.75" x14ac:dyDescent="0.2">
      <c r="A162" s="277">
        <v>172595</v>
      </c>
      <c r="B162" s="200" t="str">
        <f t="shared" si="22"/>
        <v>5</v>
      </c>
      <c r="C162" s="116" t="s">
        <v>1581</v>
      </c>
      <c r="D162" s="253">
        <v>8</v>
      </c>
      <c r="E162" s="67"/>
      <c r="F162" s="93" t="s">
        <v>1684</v>
      </c>
      <c r="G162" s="94">
        <f t="shared" si="23"/>
        <v>3</v>
      </c>
      <c r="H162" s="201">
        <f t="shared" si="24"/>
        <v>0</v>
      </c>
      <c r="I162" s="202">
        <f t="shared" si="25"/>
        <v>0</v>
      </c>
      <c r="J162" s="203">
        <f t="shared" si="26"/>
        <v>49</v>
      </c>
      <c r="K162" s="203">
        <f t="shared" si="27"/>
        <v>49</v>
      </c>
      <c r="L162" s="66"/>
      <c r="M162" s="253">
        <v>10</v>
      </c>
      <c r="N162" s="253">
        <v>10</v>
      </c>
      <c r="O162" s="253">
        <v>10</v>
      </c>
      <c r="P162" s="253">
        <v>10</v>
      </c>
      <c r="Q162" s="253">
        <v>10</v>
      </c>
      <c r="R162" s="253">
        <v>10</v>
      </c>
      <c r="S162" s="253">
        <v>10</v>
      </c>
      <c r="T162" s="253">
        <v>10</v>
      </c>
      <c r="U162" s="253">
        <v>8</v>
      </c>
      <c r="V162" s="253">
        <v>10</v>
      </c>
      <c r="W162" s="253">
        <v>10</v>
      </c>
      <c r="X162" s="253">
        <v>10</v>
      </c>
      <c r="Y162" s="253">
        <v>10</v>
      </c>
      <c r="Z162" s="253">
        <v>9</v>
      </c>
      <c r="AA162" s="253">
        <v>10</v>
      </c>
      <c r="AB162" s="253">
        <v>10</v>
      </c>
      <c r="AC162" s="253">
        <v>9</v>
      </c>
      <c r="AD162" s="253">
        <v>10</v>
      </c>
      <c r="AE162" s="253">
        <v>10</v>
      </c>
      <c r="AF162" s="253">
        <v>9</v>
      </c>
      <c r="AG162" s="253">
        <v>10</v>
      </c>
      <c r="AH162" s="253">
        <v>9</v>
      </c>
      <c r="AI162" s="253">
        <v>9</v>
      </c>
      <c r="AJ162" s="253">
        <v>10</v>
      </c>
      <c r="AK162" s="253">
        <v>9</v>
      </c>
      <c r="AL162" s="253">
        <v>10</v>
      </c>
      <c r="AM162" s="253">
        <v>9</v>
      </c>
      <c r="AN162" s="253">
        <v>10</v>
      </c>
      <c r="AO162" s="253">
        <v>10</v>
      </c>
      <c r="AP162" s="253">
        <v>10</v>
      </c>
      <c r="AQ162" s="253">
        <v>10</v>
      </c>
      <c r="AR162" s="253">
        <v>10</v>
      </c>
      <c r="AS162" s="253">
        <v>9</v>
      </c>
      <c r="AT162" s="253">
        <v>10</v>
      </c>
      <c r="AU162" s="253">
        <v>9</v>
      </c>
      <c r="AV162" s="253">
        <v>8</v>
      </c>
      <c r="AW162" s="253" t="s">
        <v>177</v>
      </c>
      <c r="AX162" s="253">
        <v>10</v>
      </c>
      <c r="AY162" s="253">
        <v>9</v>
      </c>
      <c r="AZ162" s="253">
        <v>9</v>
      </c>
      <c r="BA162" s="253">
        <v>9</v>
      </c>
      <c r="BB162" s="253">
        <v>10</v>
      </c>
      <c r="BC162" s="253"/>
      <c r="BD162" s="253" t="s">
        <v>177</v>
      </c>
      <c r="BE162" s="253" t="s">
        <v>177</v>
      </c>
      <c r="BF162" s="253">
        <v>9</v>
      </c>
      <c r="BG162" s="253"/>
      <c r="BH162" s="253"/>
      <c r="BI162" s="253"/>
      <c r="BJ162" s="253"/>
      <c r="BK162" s="253"/>
      <c r="BL162" s="253">
        <v>10</v>
      </c>
      <c r="BM162" s="253"/>
      <c r="BN162" s="253"/>
      <c r="BO162" s="253"/>
      <c r="BP162" s="253"/>
      <c r="BQ162" s="253">
        <v>9</v>
      </c>
      <c r="BR162" s="253"/>
      <c r="BS162" s="253">
        <v>10</v>
      </c>
      <c r="BT162" s="253"/>
      <c r="BU162" s="253"/>
      <c r="BV162" s="253">
        <v>9</v>
      </c>
      <c r="BW162" s="253"/>
      <c r="BX162" s="253"/>
      <c r="BY162" s="253"/>
      <c r="BZ162" s="253"/>
      <c r="CA162" s="253">
        <v>8</v>
      </c>
      <c r="CB162" s="253"/>
      <c r="CC162" s="253"/>
      <c r="CD162" s="253">
        <v>9</v>
      </c>
      <c r="CE162" s="253">
        <v>7</v>
      </c>
      <c r="CF162" s="253"/>
      <c r="CG162" s="230"/>
      <c r="CH162" s="231"/>
      <c r="CI162" s="231"/>
      <c r="CJ162" s="231"/>
      <c r="CK162" s="231"/>
    </row>
    <row r="163" spans="1:89" ht="12.75" x14ac:dyDescent="0.2">
      <c r="A163" s="277">
        <v>176593</v>
      </c>
      <c r="B163" s="200" t="str">
        <f t="shared" si="22"/>
        <v>3</v>
      </c>
      <c r="C163" s="116" t="s">
        <v>1582</v>
      </c>
      <c r="D163" s="253">
        <v>8</v>
      </c>
      <c r="E163" s="67"/>
      <c r="F163" s="93" t="s">
        <v>1685</v>
      </c>
      <c r="G163" s="94">
        <f t="shared" si="23"/>
        <v>3</v>
      </c>
      <c r="H163" s="201">
        <f t="shared" si="24"/>
        <v>0</v>
      </c>
      <c r="I163" s="202">
        <f t="shared" si="25"/>
        <v>0</v>
      </c>
      <c r="J163" s="203">
        <f t="shared" si="26"/>
        <v>50</v>
      </c>
      <c r="K163" s="203">
        <f t="shared" si="27"/>
        <v>50</v>
      </c>
      <c r="L163" s="66"/>
      <c r="M163" s="253">
        <v>10</v>
      </c>
      <c r="N163" s="253">
        <v>10</v>
      </c>
      <c r="O163" s="253">
        <v>10</v>
      </c>
      <c r="P163" s="253">
        <v>8</v>
      </c>
      <c r="Q163" s="253">
        <v>9</v>
      </c>
      <c r="R163" s="253">
        <v>10</v>
      </c>
      <c r="S163" s="253">
        <v>10</v>
      </c>
      <c r="T163" s="253">
        <v>9</v>
      </c>
      <c r="U163" s="253">
        <v>9</v>
      </c>
      <c r="V163" s="253">
        <v>9</v>
      </c>
      <c r="W163" s="253">
        <v>9</v>
      </c>
      <c r="X163" s="253">
        <v>9</v>
      </c>
      <c r="Y163" s="253">
        <v>9</v>
      </c>
      <c r="Z163" s="253">
        <v>10</v>
      </c>
      <c r="AA163" s="253">
        <v>9</v>
      </c>
      <c r="AB163" s="253">
        <v>10</v>
      </c>
      <c r="AC163" s="253">
        <v>10</v>
      </c>
      <c r="AD163" s="253">
        <v>9</v>
      </c>
      <c r="AE163" s="253">
        <v>10</v>
      </c>
      <c r="AF163" s="253">
        <v>10</v>
      </c>
      <c r="AG163" s="253">
        <v>10</v>
      </c>
      <c r="AH163" s="253">
        <v>9</v>
      </c>
      <c r="AI163" s="253">
        <v>10</v>
      </c>
      <c r="AJ163" s="253">
        <v>9</v>
      </c>
      <c r="AK163" s="253">
        <v>8</v>
      </c>
      <c r="AL163" s="253">
        <v>10</v>
      </c>
      <c r="AM163" s="253">
        <v>8</v>
      </c>
      <c r="AN163" s="253">
        <v>9</v>
      </c>
      <c r="AO163" s="253">
        <v>9</v>
      </c>
      <c r="AP163" s="253">
        <v>9</v>
      </c>
      <c r="AQ163" s="253">
        <v>10</v>
      </c>
      <c r="AR163" s="253"/>
      <c r="AS163" s="253">
        <v>9</v>
      </c>
      <c r="AT163" s="253">
        <v>10</v>
      </c>
      <c r="AU163" s="253">
        <v>8</v>
      </c>
      <c r="AV163" s="253">
        <v>8</v>
      </c>
      <c r="AW163" s="253" t="s">
        <v>177</v>
      </c>
      <c r="AX163" s="253">
        <v>9</v>
      </c>
      <c r="AY163" s="253"/>
      <c r="AZ163" s="253">
        <v>9</v>
      </c>
      <c r="BA163" s="253">
        <v>10</v>
      </c>
      <c r="BB163" s="253">
        <v>8</v>
      </c>
      <c r="BC163" s="253" t="s">
        <v>177</v>
      </c>
      <c r="BD163" s="253"/>
      <c r="BE163" s="253"/>
      <c r="BF163" s="253"/>
      <c r="BG163" s="253"/>
      <c r="BH163" s="253">
        <v>7</v>
      </c>
      <c r="BI163" s="253" t="s">
        <v>177</v>
      </c>
      <c r="BJ163" s="253">
        <v>10</v>
      </c>
      <c r="BK163" s="253">
        <v>8</v>
      </c>
      <c r="BL163" s="253">
        <v>10</v>
      </c>
      <c r="BM163" s="253"/>
      <c r="BN163" s="253"/>
      <c r="BO163" s="253">
        <v>9</v>
      </c>
      <c r="BP163" s="253"/>
      <c r="BQ163" s="253"/>
      <c r="BR163" s="253"/>
      <c r="BS163" s="253"/>
      <c r="BT163" s="253">
        <v>9</v>
      </c>
      <c r="BU163" s="253"/>
      <c r="BV163" s="253"/>
      <c r="BW163" s="253">
        <v>8</v>
      </c>
      <c r="BX163" s="253"/>
      <c r="BY163" s="253"/>
      <c r="BZ163" s="253"/>
      <c r="CA163" s="253">
        <v>8</v>
      </c>
      <c r="CB163" s="253">
        <v>10</v>
      </c>
      <c r="CC163" s="253"/>
      <c r="CD163" s="253">
        <v>10</v>
      </c>
      <c r="CE163" s="253">
        <v>8</v>
      </c>
      <c r="CF163" s="253" t="s">
        <v>177</v>
      </c>
      <c r="CG163" s="230"/>
      <c r="CH163" s="231"/>
      <c r="CI163" s="231"/>
      <c r="CJ163" s="231"/>
      <c r="CK163" s="231"/>
    </row>
    <row r="164" spans="1:89" ht="12.75" x14ac:dyDescent="0.2">
      <c r="A164" s="277">
        <v>176624</v>
      </c>
      <c r="B164" s="200" t="str">
        <f t="shared" si="22"/>
        <v>4</v>
      </c>
      <c r="C164" s="116" t="s">
        <v>1583</v>
      </c>
      <c r="D164" s="253">
        <v>8</v>
      </c>
      <c r="E164" s="67"/>
      <c r="F164" s="93" t="s">
        <v>1698</v>
      </c>
      <c r="G164" s="94">
        <f t="shared" si="23"/>
        <v>3</v>
      </c>
      <c r="H164" s="201">
        <f t="shared" si="24"/>
        <v>0</v>
      </c>
      <c r="I164" s="202">
        <f t="shared" si="25"/>
        <v>0</v>
      </c>
      <c r="J164" s="203">
        <f t="shared" si="26"/>
        <v>39</v>
      </c>
      <c r="K164" s="203">
        <f t="shared" si="27"/>
        <v>39</v>
      </c>
      <c r="L164" s="66"/>
      <c r="M164" s="253">
        <v>10</v>
      </c>
      <c r="N164" s="253">
        <v>9</v>
      </c>
      <c r="O164" s="253">
        <v>10</v>
      </c>
      <c r="P164" s="253">
        <v>10</v>
      </c>
      <c r="Q164" s="253">
        <v>9</v>
      </c>
      <c r="R164" s="253">
        <v>8</v>
      </c>
      <c r="S164" s="253">
        <v>9</v>
      </c>
      <c r="T164" s="253">
        <v>9</v>
      </c>
      <c r="U164" s="253">
        <v>10</v>
      </c>
      <c r="V164" s="253">
        <v>7</v>
      </c>
      <c r="W164" s="253">
        <v>10</v>
      </c>
      <c r="X164" s="253">
        <v>9</v>
      </c>
      <c r="Y164" s="253">
        <v>9</v>
      </c>
      <c r="Z164" s="253">
        <v>10</v>
      </c>
      <c r="AA164" s="253">
        <v>9</v>
      </c>
      <c r="AB164" s="253">
        <v>8</v>
      </c>
      <c r="AC164" s="253">
        <v>9</v>
      </c>
      <c r="AD164" s="253">
        <v>10</v>
      </c>
      <c r="AE164" s="253">
        <v>10</v>
      </c>
      <c r="AF164" s="253">
        <v>9</v>
      </c>
      <c r="AG164" s="253">
        <v>9</v>
      </c>
      <c r="AH164" s="253">
        <v>8</v>
      </c>
      <c r="AI164" s="253">
        <v>9</v>
      </c>
      <c r="AJ164" s="253">
        <v>9</v>
      </c>
      <c r="AK164" s="253">
        <v>9</v>
      </c>
      <c r="AL164" s="253">
        <v>10</v>
      </c>
      <c r="AM164" s="253">
        <v>10</v>
      </c>
      <c r="AN164" s="253">
        <v>8</v>
      </c>
      <c r="AO164" s="253">
        <v>10</v>
      </c>
      <c r="AP164" s="253">
        <v>10</v>
      </c>
      <c r="AQ164" s="253" t="s">
        <v>177</v>
      </c>
      <c r="AR164" s="253">
        <v>9</v>
      </c>
      <c r="AS164" s="253">
        <v>9</v>
      </c>
      <c r="AT164" s="253"/>
      <c r="AU164" s="253">
        <v>8</v>
      </c>
      <c r="AV164" s="253">
        <v>9</v>
      </c>
      <c r="AW164" s="253" t="s">
        <v>177</v>
      </c>
      <c r="AX164" s="253"/>
      <c r="AY164" s="253"/>
      <c r="AZ164" s="253"/>
      <c r="BA164" s="253" t="s">
        <v>177</v>
      </c>
      <c r="BB164" s="253"/>
      <c r="BC164" s="253"/>
      <c r="BD164" s="253"/>
      <c r="BE164" s="253"/>
      <c r="BF164" s="253"/>
      <c r="BG164" s="253"/>
      <c r="BH164" s="253"/>
      <c r="BI164" s="253"/>
      <c r="BJ164" s="253"/>
      <c r="BK164" s="253"/>
      <c r="BL164" s="253">
        <v>10</v>
      </c>
      <c r="BM164" s="253">
        <v>10</v>
      </c>
      <c r="BN164" s="253"/>
      <c r="BO164" s="253">
        <v>8</v>
      </c>
      <c r="BP164" s="253"/>
      <c r="BQ164" s="253"/>
      <c r="BR164" s="253"/>
      <c r="BS164" s="253">
        <v>7</v>
      </c>
      <c r="BT164" s="253"/>
      <c r="BU164" s="253"/>
      <c r="BV164" s="253"/>
      <c r="BW164" s="253"/>
      <c r="BX164" s="253"/>
      <c r="BY164" s="253"/>
      <c r="BZ164" s="253"/>
      <c r="CA164" s="253"/>
      <c r="CB164" s="253"/>
      <c r="CC164" s="253"/>
      <c r="CD164" s="253">
        <v>9</v>
      </c>
      <c r="CE164" s="253"/>
      <c r="CF164" s="253"/>
      <c r="CG164" s="230"/>
      <c r="CH164" s="231"/>
      <c r="CI164" s="231"/>
      <c r="CJ164" s="231"/>
      <c r="CK164" s="231"/>
    </row>
    <row r="165" spans="1:89" ht="12.75" x14ac:dyDescent="0.2">
      <c r="A165" s="277">
        <v>177008</v>
      </c>
      <c r="B165" s="200" t="str">
        <f t="shared" si="22"/>
        <v>8</v>
      </c>
      <c r="C165" s="116" t="s">
        <v>1584</v>
      </c>
      <c r="D165" s="253">
        <v>8</v>
      </c>
      <c r="E165" s="67"/>
      <c r="F165" s="93" t="s">
        <v>1699</v>
      </c>
      <c r="G165" s="94">
        <f t="shared" si="23"/>
        <v>3</v>
      </c>
      <c r="H165" s="201">
        <f t="shared" si="24"/>
        <v>0</v>
      </c>
      <c r="I165" s="202">
        <f t="shared" si="25"/>
        <v>0</v>
      </c>
      <c r="J165" s="203">
        <f t="shared" si="26"/>
        <v>44</v>
      </c>
      <c r="K165" s="203">
        <f t="shared" si="27"/>
        <v>44</v>
      </c>
      <c r="L165" s="66"/>
      <c r="M165" s="253">
        <v>8</v>
      </c>
      <c r="N165" s="253">
        <v>8</v>
      </c>
      <c r="O165" s="253">
        <v>6</v>
      </c>
      <c r="P165" s="253">
        <v>8</v>
      </c>
      <c r="Q165" s="253">
        <v>6</v>
      </c>
      <c r="R165" s="253">
        <v>8</v>
      </c>
      <c r="S165" s="253">
        <v>8</v>
      </c>
      <c r="T165" s="253">
        <v>6</v>
      </c>
      <c r="U165" s="253">
        <v>6</v>
      </c>
      <c r="V165" s="253">
        <v>8</v>
      </c>
      <c r="W165" s="253">
        <v>8</v>
      </c>
      <c r="X165" s="253">
        <v>10</v>
      </c>
      <c r="Y165" s="253">
        <v>8</v>
      </c>
      <c r="Z165" s="253">
        <v>6</v>
      </c>
      <c r="AA165" s="253">
        <v>6</v>
      </c>
      <c r="AB165" s="253">
        <v>7</v>
      </c>
      <c r="AC165" s="253">
        <v>7</v>
      </c>
      <c r="AD165" s="253">
        <v>6</v>
      </c>
      <c r="AE165" s="253">
        <v>8</v>
      </c>
      <c r="AF165" s="253">
        <v>7</v>
      </c>
      <c r="AG165" s="253">
        <v>8</v>
      </c>
      <c r="AH165" s="253">
        <v>6</v>
      </c>
      <c r="AI165" s="253">
        <v>7</v>
      </c>
      <c r="AJ165" s="253">
        <v>7</v>
      </c>
      <c r="AK165" s="253">
        <v>8</v>
      </c>
      <c r="AL165" s="253">
        <v>7</v>
      </c>
      <c r="AM165" s="253">
        <v>6</v>
      </c>
      <c r="AN165" s="253">
        <v>9</v>
      </c>
      <c r="AO165" s="253">
        <v>9</v>
      </c>
      <c r="AP165" s="253">
        <v>7</v>
      </c>
      <c r="AQ165" s="253">
        <v>7</v>
      </c>
      <c r="AR165" s="253"/>
      <c r="AS165" s="253">
        <v>8</v>
      </c>
      <c r="AT165" s="253" t="s">
        <v>177</v>
      </c>
      <c r="AU165" s="253">
        <v>6</v>
      </c>
      <c r="AV165" s="253">
        <v>8</v>
      </c>
      <c r="AW165" s="253" t="s">
        <v>177</v>
      </c>
      <c r="AX165" s="253"/>
      <c r="AY165" s="253"/>
      <c r="AZ165" s="253">
        <v>6</v>
      </c>
      <c r="BA165" s="253">
        <v>9</v>
      </c>
      <c r="BB165" s="253"/>
      <c r="BC165" s="253"/>
      <c r="BD165" s="253" t="s">
        <v>177</v>
      </c>
      <c r="BE165" s="253"/>
      <c r="BF165" s="253"/>
      <c r="BG165" s="253"/>
      <c r="BH165" s="253">
        <v>9</v>
      </c>
      <c r="BI165" s="253">
        <v>8</v>
      </c>
      <c r="BJ165" s="253">
        <v>9</v>
      </c>
      <c r="BK165" s="253"/>
      <c r="BL165" s="253">
        <v>6</v>
      </c>
      <c r="BM165" s="253"/>
      <c r="BN165" s="253"/>
      <c r="BO165" s="253"/>
      <c r="BP165" s="253">
        <v>7</v>
      </c>
      <c r="BQ165" s="253"/>
      <c r="BR165" s="253"/>
      <c r="BS165" s="253"/>
      <c r="BT165" s="253"/>
      <c r="BU165" s="253"/>
      <c r="BV165" s="253">
        <v>8</v>
      </c>
      <c r="BW165" s="253"/>
      <c r="BX165" s="253"/>
      <c r="BY165" s="253"/>
      <c r="BZ165" s="253">
        <v>9</v>
      </c>
      <c r="CA165" s="253"/>
      <c r="CB165" s="253"/>
      <c r="CC165" s="253"/>
      <c r="CD165" s="253">
        <v>8</v>
      </c>
      <c r="CE165" s="253" t="s">
        <v>177</v>
      </c>
      <c r="CF165" s="253"/>
      <c r="CG165" s="230"/>
      <c r="CH165" s="231"/>
      <c r="CI165" s="231"/>
      <c r="CJ165" s="231"/>
      <c r="CK165" s="231"/>
    </row>
    <row r="166" spans="1:89" ht="12.75" x14ac:dyDescent="0.2">
      <c r="A166" s="277">
        <v>177695</v>
      </c>
      <c r="B166" s="200" t="str">
        <f t="shared" si="22"/>
        <v>5</v>
      </c>
      <c r="C166" s="116" t="s">
        <v>1585</v>
      </c>
      <c r="D166" s="253">
        <v>8</v>
      </c>
      <c r="E166" s="67"/>
      <c r="F166" s="93" t="s">
        <v>1623</v>
      </c>
      <c r="G166" s="94">
        <f t="shared" si="23"/>
        <v>2</v>
      </c>
      <c r="H166" s="201">
        <f t="shared" si="24"/>
        <v>0</v>
      </c>
      <c r="I166" s="202">
        <f t="shared" si="25"/>
        <v>0</v>
      </c>
      <c r="J166" s="203">
        <f t="shared" si="26"/>
        <v>52</v>
      </c>
      <c r="K166" s="203">
        <f t="shared" si="27"/>
        <v>52</v>
      </c>
      <c r="L166" s="66"/>
      <c r="M166" s="253">
        <v>10</v>
      </c>
      <c r="N166" s="253">
        <v>9</v>
      </c>
      <c r="O166" s="253">
        <v>10</v>
      </c>
      <c r="P166" s="253">
        <v>10</v>
      </c>
      <c r="Q166" s="253">
        <v>10</v>
      </c>
      <c r="R166" s="253">
        <v>10</v>
      </c>
      <c r="S166" s="253">
        <v>10</v>
      </c>
      <c r="T166" s="253">
        <v>10</v>
      </c>
      <c r="U166" s="253">
        <v>9</v>
      </c>
      <c r="V166" s="253">
        <v>10</v>
      </c>
      <c r="W166" s="253">
        <v>10</v>
      </c>
      <c r="X166" s="253">
        <v>10</v>
      </c>
      <c r="Y166" s="253">
        <v>10</v>
      </c>
      <c r="Z166" s="253">
        <v>9</v>
      </c>
      <c r="AA166" s="253">
        <v>9</v>
      </c>
      <c r="AB166" s="253">
        <v>9</v>
      </c>
      <c r="AC166" s="253">
        <v>9</v>
      </c>
      <c r="AD166" s="253">
        <v>10</v>
      </c>
      <c r="AE166" s="253">
        <v>10</v>
      </c>
      <c r="AF166" s="253">
        <v>9</v>
      </c>
      <c r="AG166" s="253">
        <v>8</v>
      </c>
      <c r="AH166" s="253">
        <v>9</v>
      </c>
      <c r="AI166" s="253">
        <v>9</v>
      </c>
      <c r="AJ166" s="253">
        <v>9</v>
      </c>
      <c r="AK166" s="253">
        <v>9</v>
      </c>
      <c r="AL166" s="253">
        <v>10</v>
      </c>
      <c r="AM166" s="253">
        <v>9</v>
      </c>
      <c r="AN166" s="253">
        <v>10</v>
      </c>
      <c r="AO166" s="253">
        <v>10</v>
      </c>
      <c r="AP166" s="253">
        <v>10</v>
      </c>
      <c r="AQ166" s="253">
        <v>9</v>
      </c>
      <c r="AR166" s="253">
        <v>10</v>
      </c>
      <c r="AS166" s="253">
        <v>9</v>
      </c>
      <c r="AT166" s="253">
        <v>9</v>
      </c>
      <c r="AU166" s="253">
        <v>9</v>
      </c>
      <c r="AV166" s="253">
        <v>9</v>
      </c>
      <c r="AW166" s="253">
        <v>9</v>
      </c>
      <c r="AX166" s="253">
        <v>9</v>
      </c>
      <c r="AY166" s="253"/>
      <c r="AZ166" s="253"/>
      <c r="BA166" s="253">
        <v>9</v>
      </c>
      <c r="BB166" s="253"/>
      <c r="BC166" s="253"/>
      <c r="BD166" s="253">
        <v>8</v>
      </c>
      <c r="BE166" s="253" t="s">
        <v>177</v>
      </c>
      <c r="BF166" s="253">
        <v>8</v>
      </c>
      <c r="BG166" s="253"/>
      <c r="BH166" s="253">
        <v>9</v>
      </c>
      <c r="BI166" s="253" t="s">
        <v>177</v>
      </c>
      <c r="BJ166" s="253">
        <v>10</v>
      </c>
      <c r="BK166" s="253">
        <v>10</v>
      </c>
      <c r="BL166" s="253">
        <v>10</v>
      </c>
      <c r="BM166" s="253"/>
      <c r="BN166" s="253">
        <v>8</v>
      </c>
      <c r="BO166" s="253"/>
      <c r="BP166" s="253"/>
      <c r="BQ166" s="253">
        <v>10</v>
      </c>
      <c r="BR166" s="253"/>
      <c r="BS166" s="253"/>
      <c r="BT166" s="253"/>
      <c r="BU166" s="253">
        <v>10</v>
      </c>
      <c r="BV166" s="253"/>
      <c r="BW166" s="253"/>
      <c r="BX166" s="253"/>
      <c r="BY166" s="253"/>
      <c r="BZ166" s="253"/>
      <c r="CA166" s="253">
        <v>9</v>
      </c>
      <c r="CB166" s="253">
        <v>10</v>
      </c>
      <c r="CC166" s="253"/>
      <c r="CD166" s="253">
        <v>10</v>
      </c>
      <c r="CE166" s="253">
        <v>9</v>
      </c>
      <c r="CF166" s="253" t="s">
        <v>177</v>
      </c>
      <c r="CG166" s="230"/>
      <c r="CH166" s="231"/>
      <c r="CI166" s="231"/>
      <c r="CJ166" s="231"/>
      <c r="CK166" s="231"/>
    </row>
    <row r="167" spans="1:89" ht="12.75" x14ac:dyDescent="0.2">
      <c r="A167" s="277">
        <v>177964</v>
      </c>
      <c r="B167" s="200" t="str">
        <f t="shared" si="22"/>
        <v>4</v>
      </c>
      <c r="C167" s="116" t="s">
        <v>1586</v>
      </c>
      <c r="D167" s="253">
        <v>8</v>
      </c>
      <c r="E167" s="67"/>
      <c r="F167" s="93" t="s">
        <v>1700</v>
      </c>
      <c r="G167" s="94">
        <f t="shared" si="23"/>
        <v>4</v>
      </c>
      <c r="H167" s="201">
        <f t="shared" si="24"/>
        <v>0</v>
      </c>
      <c r="I167" s="202">
        <f t="shared" si="25"/>
        <v>0</v>
      </c>
      <c r="J167" s="203">
        <f t="shared" si="26"/>
        <v>50</v>
      </c>
      <c r="K167" s="203">
        <f t="shared" si="27"/>
        <v>50</v>
      </c>
      <c r="L167" s="66"/>
      <c r="M167" s="253">
        <v>10</v>
      </c>
      <c r="N167" s="253">
        <v>10</v>
      </c>
      <c r="O167" s="253">
        <v>10</v>
      </c>
      <c r="P167" s="253">
        <v>10</v>
      </c>
      <c r="Q167" s="253">
        <v>10</v>
      </c>
      <c r="R167" s="253">
        <v>10</v>
      </c>
      <c r="S167" s="253">
        <v>10</v>
      </c>
      <c r="T167" s="253">
        <v>9</v>
      </c>
      <c r="U167" s="253">
        <v>10</v>
      </c>
      <c r="V167" s="253">
        <v>10</v>
      </c>
      <c r="W167" s="253">
        <v>10</v>
      </c>
      <c r="X167" s="253">
        <v>10</v>
      </c>
      <c r="Y167" s="253">
        <v>10</v>
      </c>
      <c r="Z167" s="253">
        <v>9</v>
      </c>
      <c r="AA167" s="253">
        <v>10</v>
      </c>
      <c r="AB167" s="253">
        <v>10</v>
      </c>
      <c r="AC167" s="253">
        <v>9</v>
      </c>
      <c r="AD167" s="253">
        <v>10</v>
      </c>
      <c r="AE167" s="253">
        <v>10</v>
      </c>
      <c r="AF167" s="253">
        <v>9</v>
      </c>
      <c r="AG167" s="253">
        <v>10</v>
      </c>
      <c r="AH167" s="253">
        <v>10</v>
      </c>
      <c r="AI167" s="253">
        <v>7</v>
      </c>
      <c r="AJ167" s="253">
        <v>10</v>
      </c>
      <c r="AK167" s="253">
        <v>9</v>
      </c>
      <c r="AL167" s="253">
        <v>10</v>
      </c>
      <c r="AM167" s="253">
        <v>9</v>
      </c>
      <c r="AN167" s="253">
        <v>10</v>
      </c>
      <c r="AO167" s="253">
        <v>10</v>
      </c>
      <c r="AP167" s="253">
        <v>10</v>
      </c>
      <c r="AQ167" s="253">
        <v>10</v>
      </c>
      <c r="AR167" s="253">
        <v>10</v>
      </c>
      <c r="AS167" s="253">
        <v>8</v>
      </c>
      <c r="AT167" s="253">
        <v>10</v>
      </c>
      <c r="AU167" s="253">
        <v>9</v>
      </c>
      <c r="AV167" s="253">
        <v>9</v>
      </c>
      <c r="AW167" s="253" t="s">
        <v>177</v>
      </c>
      <c r="AX167" s="253">
        <v>10</v>
      </c>
      <c r="AY167" s="253"/>
      <c r="AZ167" s="253" t="s">
        <v>177</v>
      </c>
      <c r="BA167" s="253">
        <v>9</v>
      </c>
      <c r="BB167" s="253">
        <v>10</v>
      </c>
      <c r="BC167" s="253" t="s">
        <v>177</v>
      </c>
      <c r="BD167" s="253">
        <v>10</v>
      </c>
      <c r="BE167" s="253" t="s">
        <v>177</v>
      </c>
      <c r="BF167" s="253">
        <v>10</v>
      </c>
      <c r="BG167" s="253"/>
      <c r="BH167" s="253"/>
      <c r="BI167" s="253">
        <v>10</v>
      </c>
      <c r="BJ167" s="253"/>
      <c r="BK167" s="253"/>
      <c r="BL167" s="253">
        <v>10</v>
      </c>
      <c r="BM167" s="253"/>
      <c r="BN167" s="253"/>
      <c r="BO167" s="253"/>
      <c r="BP167" s="253"/>
      <c r="BQ167" s="253">
        <v>10</v>
      </c>
      <c r="BR167" s="253"/>
      <c r="BS167" s="253"/>
      <c r="BT167" s="253">
        <v>10</v>
      </c>
      <c r="BU167" s="253"/>
      <c r="BV167" s="253"/>
      <c r="BW167" s="253">
        <v>10</v>
      </c>
      <c r="BX167" s="253"/>
      <c r="BY167" s="253"/>
      <c r="BZ167" s="253"/>
      <c r="CA167" s="253">
        <v>10</v>
      </c>
      <c r="CB167" s="253">
        <v>10</v>
      </c>
      <c r="CC167" s="253"/>
      <c r="CD167" s="253">
        <v>10</v>
      </c>
      <c r="CE167" s="253">
        <v>9</v>
      </c>
      <c r="CF167" s="253" t="s">
        <v>177</v>
      </c>
      <c r="CG167" s="230"/>
      <c r="CH167" s="231"/>
      <c r="CI167" s="231"/>
      <c r="CJ167" s="231"/>
      <c r="CK167" s="231"/>
    </row>
    <row r="168" spans="1:89" ht="12.75" x14ac:dyDescent="0.2">
      <c r="A168" s="277">
        <v>178086</v>
      </c>
      <c r="B168" s="200" t="str">
        <f t="shared" si="22"/>
        <v>6</v>
      </c>
      <c r="C168" s="116" t="s">
        <v>1587</v>
      </c>
      <c r="D168" s="253">
        <v>8</v>
      </c>
      <c r="E168" s="67"/>
      <c r="F168" s="93" t="s">
        <v>1701</v>
      </c>
      <c r="G168" s="94">
        <f t="shared" si="23"/>
        <v>2</v>
      </c>
      <c r="H168" s="201">
        <f t="shared" si="24"/>
        <v>0</v>
      </c>
      <c r="I168" s="202">
        <f t="shared" si="25"/>
        <v>0</v>
      </c>
      <c r="J168" s="203">
        <f t="shared" si="26"/>
        <v>53</v>
      </c>
      <c r="K168" s="203">
        <f t="shared" si="27"/>
        <v>53</v>
      </c>
      <c r="L168" s="66"/>
      <c r="M168" s="253">
        <v>10</v>
      </c>
      <c r="N168" s="253">
        <v>9</v>
      </c>
      <c r="O168" s="253">
        <v>10</v>
      </c>
      <c r="P168" s="253">
        <v>10</v>
      </c>
      <c r="Q168" s="253">
        <v>10</v>
      </c>
      <c r="R168" s="253">
        <v>9</v>
      </c>
      <c r="S168" s="253">
        <v>7</v>
      </c>
      <c r="T168" s="253">
        <v>10</v>
      </c>
      <c r="U168" s="253">
        <v>8</v>
      </c>
      <c r="V168" s="253">
        <v>10</v>
      </c>
      <c r="W168" s="253">
        <v>10</v>
      </c>
      <c r="X168" s="253">
        <v>10</v>
      </c>
      <c r="Y168" s="253">
        <v>10</v>
      </c>
      <c r="Z168" s="253">
        <v>9</v>
      </c>
      <c r="AA168" s="253">
        <v>10</v>
      </c>
      <c r="AB168" s="253">
        <v>9</v>
      </c>
      <c r="AC168" s="253">
        <v>9</v>
      </c>
      <c r="AD168" s="253">
        <v>10</v>
      </c>
      <c r="AE168" s="253">
        <v>10</v>
      </c>
      <c r="AF168" s="253">
        <v>9</v>
      </c>
      <c r="AG168" s="253">
        <v>10</v>
      </c>
      <c r="AH168" s="253">
        <v>9</v>
      </c>
      <c r="AI168" s="253">
        <v>10</v>
      </c>
      <c r="AJ168" s="253">
        <v>9</v>
      </c>
      <c r="AK168" s="253">
        <v>10</v>
      </c>
      <c r="AL168" s="253">
        <v>10</v>
      </c>
      <c r="AM168" s="253">
        <v>10</v>
      </c>
      <c r="AN168" s="253">
        <v>10</v>
      </c>
      <c r="AO168" s="253">
        <v>10</v>
      </c>
      <c r="AP168" s="253">
        <v>9</v>
      </c>
      <c r="AQ168" s="253">
        <v>9</v>
      </c>
      <c r="AR168" s="253">
        <v>10</v>
      </c>
      <c r="AS168" s="253">
        <v>9</v>
      </c>
      <c r="AT168" s="253">
        <v>10</v>
      </c>
      <c r="AU168" s="253">
        <v>9</v>
      </c>
      <c r="AV168" s="253">
        <v>8</v>
      </c>
      <c r="AW168" s="253">
        <v>9</v>
      </c>
      <c r="AX168" s="253">
        <v>9</v>
      </c>
      <c r="AY168" s="253" t="s">
        <v>177</v>
      </c>
      <c r="AZ168" s="253">
        <v>9</v>
      </c>
      <c r="BA168" s="253">
        <v>8</v>
      </c>
      <c r="BB168" s="253">
        <v>10</v>
      </c>
      <c r="BC168" s="253"/>
      <c r="BD168" s="253">
        <v>10</v>
      </c>
      <c r="BE168" s="253"/>
      <c r="BF168" s="253">
        <v>9</v>
      </c>
      <c r="BG168" s="253">
        <v>9</v>
      </c>
      <c r="BH168" s="253"/>
      <c r="BI168" s="253" t="s">
        <v>177</v>
      </c>
      <c r="BJ168" s="253"/>
      <c r="BK168" s="253">
        <v>8</v>
      </c>
      <c r="BL168" s="253">
        <v>10</v>
      </c>
      <c r="BM168" s="253"/>
      <c r="BN168" s="253"/>
      <c r="BO168" s="253"/>
      <c r="BP168" s="253"/>
      <c r="BQ168" s="253">
        <v>10</v>
      </c>
      <c r="BR168" s="253"/>
      <c r="BS168" s="253">
        <v>10</v>
      </c>
      <c r="BT168" s="253"/>
      <c r="BU168" s="253"/>
      <c r="BV168" s="253"/>
      <c r="BW168" s="253">
        <v>9</v>
      </c>
      <c r="BX168" s="253"/>
      <c r="BY168" s="253"/>
      <c r="BZ168" s="253"/>
      <c r="CA168" s="253">
        <v>10</v>
      </c>
      <c r="CB168" s="253">
        <v>9</v>
      </c>
      <c r="CC168" s="253"/>
      <c r="CD168" s="253">
        <v>9</v>
      </c>
      <c r="CE168" s="253">
        <v>9</v>
      </c>
      <c r="CF168" s="253" t="s">
        <v>177</v>
      </c>
      <c r="CG168" s="230"/>
      <c r="CH168" s="231"/>
      <c r="CI168" s="231"/>
      <c r="CJ168" s="231"/>
      <c r="CK168" s="231"/>
    </row>
    <row r="169" spans="1:89" ht="12.75" x14ac:dyDescent="0.2">
      <c r="A169" s="277">
        <v>178231</v>
      </c>
      <c r="B169" s="200" t="str">
        <f t="shared" si="22"/>
        <v>1</v>
      </c>
      <c r="C169" s="116" t="s">
        <v>1588</v>
      </c>
      <c r="D169" s="253">
        <v>8</v>
      </c>
      <c r="E169" s="67"/>
      <c r="F169" s="93" t="s">
        <v>1694</v>
      </c>
      <c r="G169" s="94">
        <f t="shared" si="23"/>
        <v>3</v>
      </c>
      <c r="H169" s="201">
        <f t="shared" si="24"/>
        <v>0</v>
      </c>
      <c r="I169" s="202">
        <f t="shared" si="25"/>
        <v>0</v>
      </c>
      <c r="J169" s="203">
        <f t="shared" si="26"/>
        <v>50</v>
      </c>
      <c r="K169" s="203">
        <f t="shared" si="27"/>
        <v>50</v>
      </c>
      <c r="L169" s="66"/>
      <c r="M169" s="253">
        <v>8</v>
      </c>
      <c r="N169" s="253">
        <v>7</v>
      </c>
      <c r="O169" s="253">
        <v>9</v>
      </c>
      <c r="P169" s="253">
        <v>7</v>
      </c>
      <c r="Q169" s="253">
        <v>8</v>
      </c>
      <c r="R169" s="253">
        <v>8</v>
      </c>
      <c r="S169" s="253">
        <v>7</v>
      </c>
      <c r="T169" s="253">
        <v>7</v>
      </c>
      <c r="U169" s="253">
        <v>6</v>
      </c>
      <c r="V169" s="253">
        <v>10</v>
      </c>
      <c r="W169" s="253">
        <v>7</v>
      </c>
      <c r="X169" s="253">
        <v>9</v>
      </c>
      <c r="Y169" s="253">
        <v>9</v>
      </c>
      <c r="Z169" s="253">
        <v>6</v>
      </c>
      <c r="AA169" s="253">
        <v>7</v>
      </c>
      <c r="AB169" s="253">
        <v>7</v>
      </c>
      <c r="AC169" s="253">
        <v>10</v>
      </c>
      <c r="AD169" s="253">
        <v>9</v>
      </c>
      <c r="AE169" s="253">
        <v>9</v>
      </c>
      <c r="AF169" s="253">
        <v>10</v>
      </c>
      <c r="AG169" s="253">
        <v>8</v>
      </c>
      <c r="AH169" s="253">
        <v>8</v>
      </c>
      <c r="AI169" s="253">
        <v>9</v>
      </c>
      <c r="AJ169" s="253">
        <v>7</v>
      </c>
      <c r="AK169" s="253">
        <v>8</v>
      </c>
      <c r="AL169" s="253">
        <v>10</v>
      </c>
      <c r="AM169" s="253">
        <v>8</v>
      </c>
      <c r="AN169" s="253">
        <v>9</v>
      </c>
      <c r="AO169" s="253">
        <v>9</v>
      </c>
      <c r="AP169" s="253">
        <v>9</v>
      </c>
      <c r="AQ169" s="253">
        <v>9</v>
      </c>
      <c r="AR169" s="253"/>
      <c r="AS169" s="253">
        <v>7</v>
      </c>
      <c r="AT169" s="253">
        <v>10</v>
      </c>
      <c r="AU169" s="253">
        <v>7</v>
      </c>
      <c r="AV169" s="253">
        <v>9</v>
      </c>
      <c r="AW169" s="253" t="s">
        <v>177</v>
      </c>
      <c r="AX169" s="253">
        <v>9</v>
      </c>
      <c r="AY169" s="253"/>
      <c r="AZ169" s="253">
        <v>7</v>
      </c>
      <c r="BA169" s="253">
        <v>10</v>
      </c>
      <c r="BB169" s="253">
        <v>8</v>
      </c>
      <c r="BC169" s="253" t="s">
        <v>177</v>
      </c>
      <c r="BD169" s="253"/>
      <c r="BE169" s="253"/>
      <c r="BF169" s="253"/>
      <c r="BG169" s="253"/>
      <c r="BH169" s="253">
        <v>7</v>
      </c>
      <c r="BI169" s="253" t="s">
        <v>177</v>
      </c>
      <c r="BJ169" s="253">
        <v>10</v>
      </c>
      <c r="BK169" s="253">
        <v>8</v>
      </c>
      <c r="BL169" s="253">
        <v>7</v>
      </c>
      <c r="BM169" s="253"/>
      <c r="BN169" s="253"/>
      <c r="BO169" s="253">
        <v>9</v>
      </c>
      <c r="BP169" s="253"/>
      <c r="BQ169" s="253"/>
      <c r="BR169" s="253"/>
      <c r="BS169" s="253"/>
      <c r="BT169" s="253">
        <v>7</v>
      </c>
      <c r="BU169" s="253"/>
      <c r="BV169" s="253"/>
      <c r="BW169" s="253">
        <v>7</v>
      </c>
      <c r="BX169" s="253"/>
      <c r="BY169" s="253"/>
      <c r="BZ169" s="253"/>
      <c r="CA169" s="253">
        <v>7</v>
      </c>
      <c r="CB169" s="253">
        <v>10</v>
      </c>
      <c r="CC169" s="253"/>
      <c r="CD169" s="253">
        <v>8</v>
      </c>
      <c r="CE169" s="253">
        <v>8</v>
      </c>
      <c r="CF169" s="253" t="s">
        <v>177</v>
      </c>
      <c r="CG169" s="230"/>
      <c r="CH169" s="231"/>
      <c r="CI169" s="231"/>
      <c r="CJ169" s="231"/>
      <c r="CK169" s="231"/>
    </row>
    <row r="170" spans="1:89" ht="12.75" x14ac:dyDescent="0.2">
      <c r="A170" s="277">
        <v>178248</v>
      </c>
      <c r="B170" s="200" t="str">
        <f t="shared" si="22"/>
        <v>8</v>
      </c>
      <c r="C170" s="116" t="s">
        <v>1589</v>
      </c>
      <c r="D170" s="253">
        <v>8</v>
      </c>
      <c r="E170" s="67"/>
      <c r="F170" s="93" t="s">
        <v>1640</v>
      </c>
      <c r="G170" s="94">
        <f t="shared" si="23"/>
        <v>4</v>
      </c>
      <c r="H170" s="201">
        <f t="shared" si="24"/>
        <v>0</v>
      </c>
      <c r="I170" s="202">
        <f t="shared" si="25"/>
        <v>0</v>
      </c>
      <c r="J170" s="203">
        <f t="shared" si="26"/>
        <v>48</v>
      </c>
      <c r="K170" s="203">
        <f t="shared" si="27"/>
        <v>48</v>
      </c>
      <c r="L170" s="66"/>
      <c r="M170" s="253">
        <v>10</v>
      </c>
      <c r="N170" s="253">
        <v>10</v>
      </c>
      <c r="O170" s="253">
        <v>9</v>
      </c>
      <c r="P170" s="253">
        <v>9</v>
      </c>
      <c r="Q170" s="253">
        <v>9</v>
      </c>
      <c r="R170" s="253">
        <v>8</v>
      </c>
      <c r="S170" s="253">
        <v>8</v>
      </c>
      <c r="T170" s="253">
        <v>10</v>
      </c>
      <c r="U170" s="253">
        <v>7</v>
      </c>
      <c r="V170" s="253">
        <v>10</v>
      </c>
      <c r="W170" s="253">
        <v>9</v>
      </c>
      <c r="X170" s="253">
        <v>10</v>
      </c>
      <c r="Y170" s="253">
        <v>9</v>
      </c>
      <c r="Z170" s="253">
        <v>9</v>
      </c>
      <c r="AA170" s="253">
        <v>10</v>
      </c>
      <c r="AB170" s="253">
        <v>8</v>
      </c>
      <c r="AC170" s="253">
        <v>9</v>
      </c>
      <c r="AD170" s="253">
        <v>8</v>
      </c>
      <c r="AE170" s="253">
        <v>10</v>
      </c>
      <c r="AF170" s="253">
        <v>10</v>
      </c>
      <c r="AG170" s="253">
        <v>9</v>
      </c>
      <c r="AH170" s="253">
        <v>8</v>
      </c>
      <c r="AI170" s="253">
        <v>8</v>
      </c>
      <c r="AJ170" s="253">
        <v>8</v>
      </c>
      <c r="AK170" s="253">
        <v>8</v>
      </c>
      <c r="AL170" s="253">
        <v>10</v>
      </c>
      <c r="AM170" s="253">
        <v>9</v>
      </c>
      <c r="AN170" s="253">
        <v>7</v>
      </c>
      <c r="AO170" s="253">
        <v>10</v>
      </c>
      <c r="AP170" s="253">
        <v>10</v>
      </c>
      <c r="AQ170" s="253">
        <v>9</v>
      </c>
      <c r="AR170" s="253">
        <v>9</v>
      </c>
      <c r="AS170" s="253">
        <v>8</v>
      </c>
      <c r="AT170" s="253">
        <v>9</v>
      </c>
      <c r="AU170" s="253">
        <v>6</v>
      </c>
      <c r="AV170" s="253">
        <v>8</v>
      </c>
      <c r="AW170" s="253" t="s">
        <v>177</v>
      </c>
      <c r="AX170" s="253">
        <v>8</v>
      </c>
      <c r="AY170" s="253"/>
      <c r="AZ170" s="253">
        <v>9</v>
      </c>
      <c r="BA170" s="253">
        <v>7</v>
      </c>
      <c r="BB170" s="253">
        <v>8</v>
      </c>
      <c r="BC170" s="253"/>
      <c r="BD170" s="253">
        <v>10</v>
      </c>
      <c r="BE170" s="253" t="s">
        <v>177</v>
      </c>
      <c r="BF170" s="253"/>
      <c r="BG170" s="253"/>
      <c r="BH170" s="253"/>
      <c r="BI170" s="253"/>
      <c r="BJ170" s="253"/>
      <c r="BK170" s="253" t="s">
        <v>177</v>
      </c>
      <c r="BL170" s="253">
        <v>8</v>
      </c>
      <c r="BM170" s="253"/>
      <c r="BN170" s="253"/>
      <c r="BO170" s="253"/>
      <c r="BP170" s="253">
        <v>8</v>
      </c>
      <c r="BQ170" s="253"/>
      <c r="BR170" s="253"/>
      <c r="BS170" s="253"/>
      <c r="BT170" s="253"/>
      <c r="BU170" s="253">
        <v>9</v>
      </c>
      <c r="BV170" s="253"/>
      <c r="BW170" s="253">
        <v>9</v>
      </c>
      <c r="BX170" s="253"/>
      <c r="BY170" s="253"/>
      <c r="BZ170" s="253"/>
      <c r="CA170" s="253">
        <v>8</v>
      </c>
      <c r="CB170" s="253" t="s">
        <v>177</v>
      </c>
      <c r="CC170" s="253"/>
      <c r="CD170" s="253">
        <v>9</v>
      </c>
      <c r="CE170" s="253">
        <v>7</v>
      </c>
      <c r="CF170" s="253" t="s">
        <v>177</v>
      </c>
      <c r="CG170" s="230"/>
      <c r="CH170" s="231"/>
      <c r="CI170" s="231"/>
      <c r="CJ170" s="231"/>
      <c r="CK170" s="231"/>
    </row>
    <row r="171" spans="1:89" ht="12.75" x14ac:dyDescent="0.2">
      <c r="A171" s="277">
        <v>178423</v>
      </c>
      <c r="B171" s="200" t="str">
        <f t="shared" si="22"/>
        <v>3</v>
      </c>
      <c r="C171" s="116" t="s">
        <v>1590</v>
      </c>
      <c r="D171" s="253">
        <v>8</v>
      </c>
      <c r="E171" s="67"/>
      <c r="F171" s="93" t="s">
        <v>1606</v>
      </c>
      <c r="G171" s="94">
        <f t="shared" si="23"/>
        <v>1</v>
      </c>
      <c r="H171" s="201">
        <f t="shared" si="24"/>
        <v>0</v>
      </c>
      <c r="I171" s="202">
        <f t="shared" si="25"/>
        <v>0</v>
      </c>
      <c r="J171" s="203">
        <f t="shared" si="26"/>
        <v>54</v>
      </c>
      <c r="K171" s="203">
        <f t="shared" si="27"/>
        <v>54</v>
      </c>
      <c r="L171" s="66"/>
      <c r="M171" s="253">
        <v>10</v>
      </c>
      <c r="N171" s="253">
        <v>10</v>
      </c>
      <c r="O171" s="253">
        <v>10</v>
      </c>
      <c r="P171" s="253">
        <v>10</v>
      </c>
      <c r="Q171" s="253">
        <v>10</v>
      </c>
      <c r="R171" s="253">
        <v>10</v>
      </c>
      <c r="S171" s="253">
        <v>9</v>
      </c>
      <c r="T171" s="253">
        <v>9</v>
      </c>
      <c r="U171" s="253">
        <v>9</v>
      </c>
      <c r="V171" s="253">
        <v>10</v>
      </c>
      <c r="W171" s="253">
        <v>10</v>
      </c>
      <c r="X171" s="253">
        <v>10</v>
      </c>
      <c r="Y171" s="253">
        <v>10</v>
      </c>
      <c r="Z171" s="253">
        <v>9</v>
      </c>
      <c r="AA171" s="253">
        <v>10</v>
      </c>
      <c r="AB171" s="253">
        <v>10</v>
      </c>
      <c r="AC171" s="253">
        <v>9</v>
      </c>
      <c r="AD171" s="253">
        <v>10</v>
      </c>
      <c r="AE171" s="253">
        <v>10</v>
      </c>
      <c r="AF171" s="253">
        <v>9</v>
      </c>
      <c r="AG171" s="253">
        <v>10</v>
      </c>
      <c r="AH171" s="253">
        <v>10</v>
      </c>
      <c r="AI171" s="253">
        <v>10</v>
      </c>
      <c r="AJ171" s="253">
        <v>9</v>
      </c>
      <c r="AK171" s="253">
        <v>10</v>
      </c>
      <c r="AL171" s="253">
        <v>10</v>
      </c>
      <c r="AM171" s="253">
        <v>10</v>
      </c>
      <c r="AN171" s="253">
        <v>10</v>
      </c>
      <c r="AO171" s="253">
        <v>10</v>
      </c>
      <c r="AP171" s="253">
        <v>9</v>
      </c>
      <c r="AQ171" s="253">
        <v>9</v>
      </c>
      <c r="AR171" s="253">
        <v>10</v>
      </c>
      <c r="AS171" s="253">
        <v>9</v>
      </c>
      <c r="AT171" s="253">
        <v>9</v>
      </c>
      <c r="AU171" s="253">
        <v>9</v>
      </c>
      <c r="AV171" s="253">
        <v>9</v>
      </c>
      <c r="AW171" s="253">
        <v>9</v>
      </c>
      <c r="AX171" s="253">
        <v>9</v>
      </c>
      <c r="AY171" s="253"/>
      <c r="AZ171" s="253"/>
      <c r="BA171" s="253">
        <v>9</v>
      </c>
      <c r="BB171" s="253">
        <v>10</v>
      </c>
      <c r="BC171" s="253" t="s">
        <v>177</v>
      </c>
      <c r="BD171" s="253">
        <v>10</v>
      </c>
      <c r="BE171" s="253"/>
      <c r="BF171" s="253">
        <v>8</v>
      </c>
      <c r="BG171" s="253">
        <v>9</v>
      </c>
      <c r="BH171" s="253"/>
      <c r="BI171" s="253">
        <v>10</v>
      </c>
      <c r="BJ171" s="253">
        <v>10</v>
      </c>
      <c r="BK171" s="253">
        <v>9</v>
      </c>
      <c r="BL171" s="253">
        <v>10</v>
      </c>
      <c r="BM171" s="253"/>
      <c r="BN171" s="253"/>
      <c r="BO171" s="253"/>
      <c r="BP171" s="253"/>
      <c r="BQ171" s="253">
        <v>10</v>
      </c>
      <c r="BR171" s="253"/>
      <c r="BS171" s="253">
        <v>10</v>
      </c>
      <c r="BT171" s="253"/>
      <c r="BU171" s="253"/>
      <c r="BV171" s="253"/>
      <c r="BW171" s="253">
        <v>9</v>
      </c>
      <c r="BX171" s="253"/>
      <c r="BY171" s="253"/>
      <c r="BZ171" s="253"/>
      <c r="CA171" s="253">
        <v>9</v>
      </c>
      <c r="CB171" s="253">
        <v>10</v>
      </c>
      <c r="CC171" s="253"/>
      <c r="CD171" s="253">
        <v>10</v>
      </c>
      <c r="CE171" s="253">
        <v>9</v>
      </c>
      <c r="CF171" s="253" t="s">
        <v>177</v>
      </c>
      <c r="CG171" s="230"/>
      <c r="CH171" s="231"/>
      <c r="CI171" s="231"/>
      <c r="CJ171" s="231"/>
      <c r="CK171" s="231"/>
    </row>
    <row r="172" spans="1:89" ht="12.75" x14ac:dyDescent="0.2">
      <c r="A172" s="277">
        <v>178627</v>
      </c>
      <c r="B172" s="200" t="str">
        <f t="shared" si="22"/>
        <v>7</v>
      </c>
      <c r="C172" s="116" t="s">
        <v>1591</v>
      </c>
      <c r="D172" s="253">
        <v>8</v>
      </c>
      <c r="E172" s="67"/>
      <c r="F172" s="93" t="s">
        <v>1702</v>
      </c>
      <c r="G172" s="94">
        <f t="shared" si="23"/>
        <v>4</v>
      </c>
      <c r="H172" s="201">
        <f t="shared" si="24"/>
        <v>0</v>
      </c>
      <c r="I172" s="202">
        <f t="shared" si="25"/>
        <v>0</v>
      </c>
      <c r="J172" s="203">
        <f t="shared" si="26"/>
        <v>45</v>
      </c>
      <c r="K172" s="203">
        <f t="shared" si="27"/>
        <v>45</v>
      </c>
      <c r="L172" s="66"/>
      <c r="M172" s="253">
        <v>10</v>
      </c>
      <c r="N172" s="253">
        <v>8</v>
      </c>
      <c r="O172" s="253">
        <v>10</v>
      </c>
      <c r="P172" s="253">
        <v>9</v>
      </c>
      <c r="Q172" s="253">
        <v>10</v>
      </c>
      <c r="R172" s="253">
        <v>9</v>
      </c>
      <c r="S172" s="253">
        <v>9</v>
      </c>
      <c r="T172" s="253">
        <v>9</v>
      </c>
      <c r="U172" s="253">
        <v>8</v>
      </c>
      <c r="V172" s="253">
        <v>10</v>
      </c>
      <c r="W172" s="253">
        <v>9</v>
      </c>
      <c r="X172" s="253">
        <v>10</v>
      </c>
      <c r="Y172" s="253">
        <v>10</v>
      </c>
      <c r="Z172" s="253">
        <v>10</v>
      </c>
      <c r="AA172" s="253">
        <v>10</v>
      </c>
      <c r="AB172" s="253">
        <v>10</v>
      </c>
      <c r="AC172" s="253">
        <v>9</v>
      </c>
      <c r="AD172" s="253">
        <v>9</v>
      </c>
      <c r="AE172" s="253">
        <v>10</v>
      </c>
      <c r="AF172" s="253">
        <v>10</v>
      </c>
      <c r="AG172" s="253">
        <v>10</v>
      </c>
      <c r="AH172" s="253">
        <v>9</v>
      </c>
      <c r="AI172" s="253">
        <v>9</v>
      </c>
      <c r="AJ172" s="253">
        <v>9</v>
      </c>
      <c r="AK172" s="253">
        <v>8</v>
      </c>
      <c r="AL172" s="253">
        <v>10</v>
      </c>
      <c r="AM172" s="253">
        <v>10</v>
      </c>
      <c r="AN172" s="253">
        <v>9</v>
      </c>
      <c r="AO172" s="253">
        <v>9</v>
      </c>
      <c r="AP172" s="253">
        <v>10</v>
      </c>
      <c r="AQ172" s="253">
        <v>10</v>
      </c>
      <c r="AR172" s="253">
        <v>10</v>
      </c>
      <c r="AS172" s="253" t="s">
        <v>177</v>
      </c>
      <c r="AT172" s="253">
        <v>8</v>
      </c>
      <c r="AU172" s="253">
        <v>9</v>
      </c>
      <c r="AV172" s="253" t="s">
        <v>177</v>
      </c>
      <c r="AW172" s="253"/>
      <c r="AX172" s="253" t="s">
        <v>177</v>
      </c>
      <c r="AY172" s="253"/>
      <c r="AZ172" s="253">
        <v>10</v>
      </c>
      <c r="BA172" s="253">
        <v>9</v>
      </c>
      <c r="BB172" s="253"/>
      <c r="BC172" s="253"/>
      <c r="BD172" s="253"/>
      <c r="BE172" s="253"/>
      <c r="BF172" s="253"/>
      <c r="BG172" s="253"/>
      <c r="BH172" s="253">
        <v>9</v>
      </c>
      <c r="BI172" s="253">
        <v>9</v>
      </c>
      <c r="BJ172" s="253"/>
      <c r="BK172" s="253">
        <v>8</v>
      </c>
      <c r="BL172" s="253">
        <v>9</v>
      </c>
      <c r="BM172" s="253"/>
      <c r="BN172" s="253"/>
      <c r="BO172" s="253"/>
      <c r="BP172" s="253"/>
      <c r="BQ172" s="253"/>
      <c r="BR172" s="253">
        <v>9</v>
      </c>
      <c r="BS172" s="253"/>
      <c r="BT172" s="253"/>
      <c r="BU172" s="253"/>
      <c r="BV172" s="253">
        <v>9</v>
      </c>
      <c r="BW172" s="253"/>
      <c r="BX172" s="253"/>
      <c r="BY172" s="253"/>
      <c r="BZ172" s="253">
        <v>9</v>
      </c>
      <c r="CA172" s="253"/>
      <c r="CB172" s="253" t="s">
        <v>177</v>
      </c>
      <c r="CC172" s="253"/>
      <c r="CD172" s="253">
        <v>10</v>
      </c>
      <c r="CE172" s="253">
        <v>9</v>
      </c>
      <c r="CF172" s="253"/>
      <c r="CG172" s="230"/>
      <c r="CH172" s="231"/>
      <c r="CI172" s="231"/>
      <c r="CJ172" s="231"/>
      <c r="CK172" s="231"/>
    </row>
    <row r="173" spans="1:89" ht="12.75" x14ac:dyDescent="0.2">
      <c r="A173" s="277">
        <v>178667</v>
      </c>
      <c r="B173" s="200" t="str">
        <f t="shared" si="22"/>
        <v>7</v>
      </c>
      <c r="C173" s="116" t="s">
        <v>1592</v>
      </c>
      <c r="D173" s="253">
        <v>8</v>
      </c>
      <c r="E173" s="67"/>
      <c r="F173" s="93" t="s">
        <v>1703</v>
      </c>
      <c r="G173" s="94">
        <f t="shared" si="23"/>
        <v>4</v>
      </c>
      <c r="H173" s="201">
        <f t="shared" si="24"/>
        <v>0</v>
      </c>
      <c r="I173" s="202">
        <f t="shared" si="25"/>
        <v>0</v>
      </c>
      <c r="J173" s="203">
        <f t="shared" si="26"/>
        <v>51</v>
      </c>
      <c r="K173" s="203">
        <f t="shared" si="27"/>
        <v>51</v>
      </c>
      <c r="L173" s="66"/>
      <c r="M173" s="253">
        <v>9</v>
      </c>
      <c r="N173" s="253" t="s">
        <v>177</v>
      </c>
      <c r="O173" s="253">
        <v>10</v>
      </c>
      <c r="P173" s="253">
        <v>10</v>
      </c>
      <c r="Q173" s="253">
        <v>10</v>
      </c>
      <c r="R173" s="253">
        <v>8</v>
      </c>
      <c r="S173" s="253">
        <v>8</v>
      </c>
      <c r="T173" s="253">
        <v>9</v>
      </c>
      <c r="U173" s="253">
        <v>9</v>
      </c>
      <c r="V173" s="253">
        <v>8</v>
      </c>
      <c r="W173" s="253">
        <v>9</v>
      </c>
      <c r="X173" s="253">
        <v>10</v>
      </c>
      <c r="Y173" s="253">
        <v>10</v>
      </c>
      <c r="Z173" s="253">
        <v>8</v>
      </c>
      <c r="AA173" s="253">
        <v>9</v>
      </c>
      <c r="AB173" s="253">
        <v>8</v>
      </c>
      <c r="AC173" s="253">
        <v>9</v>
      </c>
      <c r="AD173" s="253">
        <v>9</v>
      </c>
      <c r="AE173" s="253">
        <v>10</v>
      </c>
      <c r="AF173" s="253">
        <v>8</v>
      </c>
      <c r="AG173" s="253">
        <v>10</v>
      </c>
      <c r="AH173" s="253">
        <v>8</v>
      </c>
      <c r="AI173" s="253">
        <v>8</v>
      </c>
      <c r="AJ173" s="253">
        <v>9</v>
      </c>
      <c r="AK173" s="253">
        <v>8</v>
      </c>
      <c r="AL173" s="253">
        <v>10</v>
      </c>
      <c r="AM173" s="253">
        <v>10</v>
      </c>
      <c r="AN173" s="253">
        <v>9</v>
      </c>
      <c r="AO173" s="253">
        <v>9</v>
      </c>
      <c r="AP173" s="253">
        <v>8</v>
      </c>
      <c r="AQ173" s="253">
        <v>10</v>
      </c>
      <c r="AR173" s="253">
        <v>8</v>
      </c>
      <c r="AS173" s="253">
        <v>9</v>
      </c>
      <c r="AT173" s="253">
        <v>9</v>
      </c>
      <c r="AU173" s="253">
        <v>9</v>
      </c>
      <c r="AV173" s="253">
        <v>8</v>
      </c>
      <c r="AW173" s="253">
        <v>9</v>
      </c>
      <c r="AX173" s="253">
        <v>9</v>
      </c>
      <c r="AY173" s="253">
        <v>10</v>
      </c>
      <c r="AZ173" s="253">
        <v>10</v>
      </c>
      <c r="BA173" s="253" t="s">
        <v>177</v>
      </c>
      <c r="BB173" s="253">
        <v>8</v>
      </c>
      <c r="BC173" s="253" t="s">
        <v>177</v>
      </c>
      <c r="BD173" s="253" t="s">
        <v>177</v>
      </c>
      <c r="BE173" s="253"/>
      <c r="BF173" s="253"/>
      <c r="BG173" s="253"/>
      <c r="BH173" s="253"/>
      <c r="BI173" s="253">
        <v>9</v>
      </c>
      <c r="BJ173" s="253">
        <v>10</v>
      </c>
      <c r="BK173" s="253">
        <v>9</v>
      </c>
      <c r="BL173" s="253">
        <v>10</v>
      </c>
      <c r="BM173" s="253"/>
      <c r="BN173" s="253"/>
      <c r="BO173" s="253"/>
      <c r="BP173" s="253">
        <v>9</v>
      </c>
      <c r="BQ173" s="253"/>
      <c r="BR173" s="253"/>
      <c r="BS173" s="253"/>
      <c r="BT173" s="253">
        <v>8</v>
      </c>
      <c r="BU173" s="253"/>
      <c r="BV173" s="253"/>
      <c r="BW173" s="253">
        <v>9</v>
      </c>
      <c r="BX173" s="253"/>
      <c r="BY173" s="253"/>
      <c r="BZ173" s="253"/>
      <c r="CA173" s="253">
        <v>10</v>
      </c>
      <c r="CB173" s="253">
        <v>9</v>
      </c>
      <c r="CC173" s="253"/>
      <c r="CD173" s="253">
        <v>9</v>
      </c>
      <c r="CE173" s="253">
        <v>8</v>
      </c>
      <c r="CF173" s="253" t="s">
        <v>177</v>
      </c>
      <c r="CG173" s="230"/>
      <c r="CH173" s="231"/>
      <c r="CI173" s="231"/>
      <c r="CJ173" s="231"/>
      <c r="CK173" s="231"/>
    </row>
    <row r="174" spans="1:89" ht="12.75" x14ac:dyDescent="0.2">
      <c r="A174" s="277">
        <v>178707</v>
      </c>
      <c r="B174" s="200" t="str">
        <f t="shared" si="22"/>
        <v>7</v>
      </c>
      <c r="C174" s="116" t="s">
        <v>1593</v>
      </c>
      <c r="D174" s="253">
        <v>8</v>
      </c>
      <c r="E174" s="67"/>
      <c r="F174" s="93" t="s">
        <v>1675</v>
      </c>
      <c r="G174" s="94">
        <f t="shared" si="23"/>
        <v>1</v>
      </c>
      <c r="H174" s="201">
        <f t="shared" si="24"/>
        <v>0</v>
      </c>
      <c r="I174" s="202">
        <f t="shared" si="25"/>
        <v>0</v>
      </c>
      <c r="J174" s="203">
        <f t="shared" si="26"/>
        <v>53</v>
      </c>
      <c r="K174" s="203">
        <f t="shared" si="27"/>
        <v>53</v>
      </c>
      <c r="L174" s="66"/>
      <c r="M174" s="253">
        <v>9</v>
      </c>
      <c r="N174" s="253">
        <v>8</v>
      </c>
      <c r="O174" s="253">
        <v>10</v>
      </c>
      <c r="P174" s="253">
        <v>8</v>
      </c>
      <c r="Q174" s="253">
        <v>8</v>
      </c>
      <c r="R174" s="253">
        <v>10</v>
      </c>
      <c r="S174" s="253">
        <v>7</v>
      </c>
      <c r="T174" s="253">
        <v>9</v>
      </c>
      <c r="U174" s="253">
        <v>9</v>
      </c>
      <c r="V174" s="253">
        <v>10</v>
      </c>
      <c r="W174" s="253">
        <v>7</v>
      </c>
      <c r="X174" s="253">
        <v>10</v>
      </c>
      <c r="Y174" s="253">
        <v>10</v>
      </c>
      <c r="Z174" s="253">
        <v>7</v>
      </c>
      <c r="AA174" s="253">
        <v>9</v>
      </c>
      <c r="AB174" s="253">
        <v>8</v>
      </c>
      <c r="AC174" s="253">
        <v>9</v>
      </c>
      <c r="AD174" s="253">
        <v>8</v>
      </c>
      <c r="AE174" s="253">
        <v>10</v>
      </c>
      <c r="AF174" s="253">
        <v>8</v>
      </c>
      <c r="AG174" s="253">
        <v>10</v>
      </c>
      <c r="AH174" s="253">
        <v>8</v>
      </c>
      <c r="AI174" s="253">
        <v>9</v>
      </c>
      <c r="AJ174" s="253">
        <v>8</v>
      </c>
      <c r="AK174" s="253">
        <v>8</v>
      </c>
      <c r="AL174" s="253">
        <v>10</v>
      </c>
      <c r="AM174" s="253">
        <v>9</v>
      </c>
      <c r="AN174" s="253">
        <v>9</v>
      </c>
      <c r="AO174" s="253">
        <v>8</v>
      </c>
      <c r="AP174" s="253">
        <v>6</v>
      </c>
      <c r="AQ174" s="253">
        <v>9</v>
      </c>
      <c r="AR174" s="253">
        <v>8</v>
      </c>
      <c r="AS174" s="253">
        <v>9</v>
      </c>
      <c r="AT174" s="253">
        <v>9</v>
      </c>
      <c r="AU174" s="253">
        <v>8</v>
      </c>
      <c r="AV174" s="253">
        <v>7</v>
      </c>
      <c r="AW174" s="253">
        <v>9</v>
      </c>
      <c r="AX174" s="253">
        <v>8</v>
      </c>
      <c r="AY174" s="253"/>
      <c r="AZ174" s="253">
        <v>9</v>
      </c>
      <c r="BA174" s="253">
        <v>7</v>
      </c>
      <c r="BB174" s="253">
        <v>9</v>
      </c>
      <c r="BC174" s="253" t="s">
        <v>177</v>
      </c>
      <c r="BD174" s="253">
        <v>9</v>
      </c>
      <c r="BE174" s="253"/>
      <c r="BF174" s="253"/>
      <c r="BG174" s="253"/>
      <c r="BH174" s="253">
        <v>9</v>
      </c>
      <c r="BI174" s="253"/>
      <c r="BJ174" s="253">
        <v>10</v>
      </c>
      <c r="BK174" s="253">
        <v>9</v>
      </c>
      <c r="BL174" s="253">
        <v>8</v>
      </c>
      <c r="BM174" s="253"/>
      <c r="BN174" s="253"/>
      <c r="BO174" s="253"/>
      <c r="BP174" s="253">
        <v>9</v>
      </c>
      <c r="BQ174" s="253"/>
      <c r="BR174" s="253">
        <v>9</v>
      </c>
      <c r="BS174" s="253"/>
      <c r="BT174" s="253"/>
      <c r="BU174" s="253"/>
      <c r="BV174" s="253"/>
      <c r="BW174" s="253">
        <v>8</v>
      </c>
      <c r="BX174" s="253"/>
      <c r="BY174" s="253"/>
      <c r="BZ174" s="253"/>
      <c r="CA174" s="253">
        <v>9</v>
      </c>
      <c r="CB174" s="253">
        <v>8</v>
      </c>
      <c r="CC174" s="253"/>
      <c r="CD174" s="253">
        <v>10</v>
      </c>
      <c r="CE174" s="253">
        <v>9</v>
      </c>
      <c r="CF174" s="253" t="s">
        <v>177</v>
      </c>
      <c r="CG174" s="230"/>
      <c r="CH174" s="231"/>
      <c r="CI174" s="231"/>
      <c r="CJ174" s="231"/>
      <c r="CK174" s="231"/>
    </row>
    <row r="175" spans="1:89" ht="12.75" x14ac:dyDescent="0.2">
      <c r="A175" s="277">
        <v>179134</v>
      </c>
      <c r="B175" s="200" t="str">
        <f t="shared" si="22"/>
        <v>4</v>
      </c>
      <c r="C175" s="116" t="s">
        <v>1594</v>
      </c>
      <c r="D175" s="253">
        <v>8</v>
      </c>
      <c r="E175" s="67"/>
      <c r="F175" s="93" t="s">
        <v>1704</v>
      </c>
      <c r="G175" s="94">
        <f t="shared" si="23"/>
        <v>4</v>
      </c>
      <c r="H175" s="201">
        <f t="shared" si="24"/>
        <v>0</v>
      </c>
      <c r="I175" s="202">
        <f t="shared" si="25"/>
        <v>0</v>
      </c>
      <c r="J175" s="203">
        <f t="shared" si="26"/>
        <v>46</v>
      </c>
      <c r="K175" s="203">
        <f t="shared" si="27"/>
        <v>46</v>
      </c>
      <c r="L175" s="66"/>
      <c r="M175" s="253">
        <v>10</v>
      </c>
      <c r="N175" s="253">
        <v>10</v>
      </c>
      <c r="O175" s="253">
        <v>10</v>
      </c>
      <c r="P175" s="253">
        <v>9</v>
      </c>
      <c r="Q175" s="253">
        <v>9</v>
      </c>
      <c r="R175" s="253">
        <v>9</v>
      </c>
      <c r="S175" s="253">
        <v>8</v>
      </c>
      <c r="T175" s="253">
        <v>10</v>
      </c>
      <c r="U175" s="253" t="s">
        <v>177</v>
      </c>
      <c r="V175" s="253">
        <v>9</v>
      </c>
      <c r="W175" s="253">
        <v>8</v>
      </c>
      <c r="X175" s="253">
        <v>8</v>
      </c>
      <c r="Y175" s="253">
        <v>9</v>
      </c>
      <c r="Z175" s="253">
        <v>9</v>
      </c>
      <c r="AA175" s="253">
        <v>10</v>
      </c>
      <c r="AB175" s="253">
        <v>10</v>
      </c>
      <c r="AC175" s="253">
        <v>9</v>
      </c>
      <c r="AD175" s="253">
        <v>10</v>
      </c>
      <c r="AE175" s="253">
        <v>8</v>
      </c>
      <c r="AF175" s="253">
        <v>8</v>
      </c>
      <c r="AG175" s="253">
        <v>8</v>
      </c>
      <c r="AH175" s="253">
        <v>9</v>
      </c>
      <c r="AI175" s="253">
        <v>10</v>
      </c>
      <c r="AJ175" s="253">
        <v>8</v>
      </c>
      <c r="AK175" s="253">
        <v>7</v>
      </c>
      <c r="AL175" s="253">
        <v>9</v>
      </c>
      <c r="AM175" s="253">
        <v>9</v>
      </c>
      <c r="AN175" s="253">
        <v>6</v>
      </c>
      <c r="AO175" s="253">
        <v>9</v>
      </c>
      <c r="AP175" s="253">
        <v>10</v>
      </c>
      <c r="AQ175" s="253">
        <v>10</v>
      </c>
      <c r="AR175" s="253">
        <v>7</v>
      </c>
      <c r="AS175" s="253"/>
      <c r="AT175" s="253">
        <v>8</v>
      </c>
      <c r="AU175" s="253">
        <v>7</v>
      </c>
      <c r="AV175" s="253">
        <v>7</v>
      </c>
      <c r="AW175" s="253"/>
      <c r="AX175" s="253">
        <v>8</v>
      </c>
      <c r="AY175" s="253"/>
      <c r="AZ175" s="253"/>
      <c r="BA175" s="253">
        <v>8</v>
      </c>
      <c r="BB175" s="253">
        <v>8</v>
      </c>
      <c r="BC175" s="253" t="s">
        <v>177</v>
      </c>
      <c r="BD175" s="253">
        <v>9</v>
      </c>
      <c r="BE175" s="253" t="s">
        <v>177</v>
      </c>
      <c r="BF175" s="253"/>
      <c r="BG175" s="253"/>
      <c r="BH175" s="253"/>
      <c r="BI175" s="253">
        <v>6</v>
      </c>
      <c r="BJ175" s="253">
        <v>6</v>
      </c>
      <c r="BK175" s="253"/>
      <c r="BL175" s="253">
        <v>10</v>
      </c>
      <c r="BM175" s="253">
        <v>8</v>
      </c>
      <c r="BN175" s="253"/>
      <c r="BO175" s="253"/>
      <c r="BP175" s="253"/>
      <c r="BQ175" s="253"/>
      <c r="BR175" s="253"/>
      <c r="BS175" s="253">
        <v>9</v>
      </c>
      <c r="BT175" s="253"/>
      <c r="BU175" s="253"/>
      <c r="BV175" s="253"/>
      <c r="BW175" s="253">
        <v>9</v>
      </c>
      <c r="BX175" s="253"/>
      <c r="BY175" s="253"/>
      <c r="BZ175" s="253"/>
      <c r="CA175" s="253" t="s">
        <v>177</v>
      </c>
      <c r="CB175" s="253"/>
      <c r="CC175" s="253"/>
      <c r="CD175" s="253">
        <v>8</v>
      </c>
      <c r="CE175" s="253">
        <v>9</v>
      </c>
      <c r="CF175" s="253" t="s">
        <v>177</v>
      </c>
      <c r="CG175" s="230"/>
      <c r="CH175" s="231"/>
      <c r="CI175" s="231"/>
      <c r="CJ175" s="231"/>
      <c r="CK175" s="231"/>
    </row>
    <row r="176" spans="1:89" ht="12.75" x14ac:dyDescent="0.2">
      <c r="A176" s="277">
        <v>179363</v>
      </c>
      <c r="B176" s="200" t="str">
        <f t="shared" si="22"/>
        <v>3</v>
      </c>
      <c r="C176" s="116" t="s">
        <v>1595</v>
      </c>
      <c r="D176" s="253">
        <v>8</v>
      </c>
      <c r="E176" s="67"/>
      <c r="F176" s="93" t="s">
        <v>1705</v>
      </c>
      <c r="G176" s="94">
        <f t="shared" si="23"/>
        <v>4</v>
      </c>
      <c r="H176" s="201">
        <f t="shared" si="24"/>
        <v>0</v>
      </c>
      <c r="I176" s="202">
        <f t="shared" si="25"/>
        <v>0</v>
      </c>
      <c r="J176" s="203">
        <f t="shared" si="26"/>
        <v>41</v>
      </c>
      <c r="K176" s="203">
        <f t="shared" si="27"/>
        <v>41</v>
      </c>
      <c r="L176" s="66"/>
      <c r="M176" s="253">
        <v>10</v>
      </c>
      <c r="N176" s="253">
        <v>9</v>
      </c>
      <c r="O176" s="253">
        <v>10</v>
      </c>
      <c r="P176" s="253">
        <v>9</v>
      </c>
      <c r="Q176" s="253">
        <v>10</v>
      </c>
      <c r="R176" s="253">
        <v>7</v>
      </c>
      <c r="S176" s="253">
        <v>8</v>
      </c>
      <c r="T176" s="253">
        <v>10</v>
      </c>
      <c r="U176" s="253">
        <v>8</v>
      </c>
      <c r="V176" s="253">
        <v>9</v>
      </c>
      <c r="W176" s="253">
        <v>10</v>
      </c>
      <c r="X176" s="253">
        <v>10</v>
      </c>
      <c r="Y176" s="253">
        <v>10</v>
      </c>
      <c r="Z176" s="253">
        <v>9</v>
      </c>
      <c r="AA176" s="253">
        <v>10</v>
      </c>
      <c r="AB176" s="253">
        <v>8</v>
      </c>
      <c r="AC176" s="253">
        <v>9</v>
      </c>
      <c r="AD176" s="253">
        <v>10</v>
      </c>
      <c r="AE176" s="253">
        <v>9</v>
      </c>
      <c r="AF176" s="253">
        <v>8</v>
      </c>
      <c r="AG176" s="253">
        <v>10</v>
      </c>
      <c r="AH176" s="253">
        <v>9</v>
      </c>
      <c r="AI176" s="253">
        <v>10</v>
      </c>
      <c r="AJ176" s="253">
        <v>9</v>
      </c>
      <c r="AK176" s="253">
        <v>8</v>
      </c>
      <c r="AL176" s="253">
        <v>10</v>
      </c>
      <c r="AM176" s="253">
        <v>10</v>
      </c>
      <c r="AN176" s="253">
        <v>10</v>
      </c>
      <c r="AO176" s="253">
        <v>10</v>
      </c>
      <c r="AP176" s="253">
        <v>9</v>
      </c>
      <c r="AQ176" s="253">
        <v>10</v>
      </c>
      <c r="AR176" s="253">
        <v>9</v>
      </c>
      <c r="AS176" s="253">
        <v>9</v>
      </c>
      <c r="AT176" s="253" t="s">
        <v>177</v>
      </c>
      <c r="AU176" s="253"/>
      <c r="AV176" s="253"/>
      <c r="AW176" s="253" t="s">
        <v>177</v>
      </c>
      <c r="AX176" s="253"/>
      <c r="AY176" s="253"/>
      <c r="AZ176" s="253" t="s">
        <v>177</v>
      </c>
      <c r="BA176" s="253">
        <v>10</v>
      </c>
      <c r="BB176" s="253">
        <v>10</v>
      </c>
      <c r="BC176" s="253"/>
      <c r="BD176" s="253">
        <v>10</v>
      </c>
      <c r="BE176" s="253"/>
      <c r="BF176" s="253"/>
      <c r="BG176" s="253"/>
      <c r="BH176" s="253"/>
      <c r="BI176" s="253"/>
      <c r="BJ176" s="253"/>
      <c r="BK176" s="253"/>
      <c r="BL176" s="253">
        <v>9</v>
      </c>
      <c r="BM176" s="253"/>
      <c r="BN176" s="253"/>
      <c r="BO176" s="253"/>
      <c r="BP176" s="253">
        <v>8</v>
      </c>
      <c r="BQ176" s="253"/>
      <c r="BR176" s="253">
        <v>9</v>
      </c>
      <c r="BS176" s="253"/>
      <c r="BT176" s="253"/>
      <c r="BU176" s="253"/>
      <c r="BV176" s="253"/>
      <c r="BW176" s="253"/>
      <c r="BX176" s="253"/>
      <c r="BY176" s="253">
        <v>10</v>
      </c>
      <c r="BZ176" s="253"/>
      <c r="CA176" s="253" t="s">
        <v>177</v>
      </c>
      <c r="CB176" s="253"/>
      <c r="CC176" s="253"/>
      <c r="CD176" s="253">
        <v>9</v>
      </c>
      <c r="CE176" s="253" t="s">
        <v>177</v>
      </c>
      <c r="CF176" s="253"/>
      <c r="CG176" s="230"/>
      <c r="CH176" s="231"/>
      <c r="CI176" s="231"/>
      <c r="CJ176" s="231"/>
      <c r="CK176" s="231"/>
    </row>
    <row r="177" spans="1:89" ht="12.75" x14ac:dyDescent="0.2">
      <c r="A177" s="277">
        <v>179551</v>
      </c>
      <c r="B177" s="200" t="str">
        <f t="shared" si="22"/>
        <v>1</v>
      </c>
      <c r="C177" s="116" t="s">
        <v>1596</v>
      </c>
      <c r="D177" s="253">
        <v>8</v>
      </c>
      <c r="E177" s="67"/>
      <c r="F177" s="93" t="s">
        <v>1706</v>
      </c>
      <c r="G177" s="94">
        <f t="shared" si="23"/>
        <v>4</v>
      </c>
      <c r="H177" s="201">
        <f t="shared" si="24"/>
        <v>0</v>
      </c>
      <c r="I177" s="202">
        <f t="shared" si="25"/>
        <v>1</v>
      </c>
      <c r="J177" s="203">
        <f t="shared" si="26"/>
        <v>41</v>
      </c>
      <c r="K177" s="203">
        <f t="shared" si="27"/>
        <v>41</v>
      </c>
      <c r="L177" s="66"/>
      <c r="M177" s="253">
        <v>8</v>
      </c>
      <c r="N177" s="253"/>
      <c r="O177" s="253">
        <v>6</v>
      </c>
      <c r="P177" s="253">
        <v>7</v>
      </c>
      <c r="Q177" s="253">
        <v>7</v>
      </c>
      <c r="R177" s="253">
        <v>7</v>
      </c>
      <c r="S177" s="253">
        <v>7</v>
      </c>
      <c r="T177" s="253">
        <v>8</v>
      </c>
      <c r="U177" s="253">
        <v>8</v>
      </c>
      <c r="V177" s="253">
        <v>9</v>
      </c>
      <c r="W177" s="253">
        <v>8</v>
      </c>
      <c r="X177" s="253">
        <v>9</v>
      </c>
      <c r="Y177" s="253">
        <v>8</v>
      </c>
      <c r="Z177" s="253">
        <v>9</v>
      </c>
      <c r="AA177" s="253">
        <v>7</v>
      </c>
      <c r="AB177" s="253">
        <v>8</v>
      </c>
      <c r="AC177" s="253">
        <v>8</v>
      </c>
      <c r="AD177" s="253">
        <v>8</v>
      </c>
      <c r="AE177" s="253">
        <v>10</v>
      </c>
      <c r="AF177" s="253">
        <v>8</v>
      </c>
      <c r="AG177" s="253">
        <v>8</v>
      </c>
      <c r="AH177" s="253">
        <v>8</v>
      </c>
      <c r="AI177" s="253">
        <v>7</v>
      </c>
      <c r="AJ177" s="253">
        <v>8</v>
      </c>
      <c r="AK177" s="253">
        <v>8</v>
      </c>
      <c r="AL177" s="253">
        <v>9</v>
      </c>
      <c r="AM177" s="253">
        <v>9</v>
      </c>
      <c r="AN177" s="253"/>
      <c r="AO177" s="253">
        <v>9</v>
      </c>
      <c r="AP177" s="253">
        <v>8</v>
      </c>
      <c r="AQ177" s="253">
        <v>9</v>
      </c>
      <c r="AR177" s="253">
        <v>7</v>
      </c>
      <c r="AS177" s="253"/>
      <c r="AT177" s="253" t="s">
        <v>177</v>
      </c>
      <c r="AU177" s="253"/>
      <c r="AV177" s="253"/>
      <c r="AW177" s="253"/>
      <c r="AX177" s="253"/>
      <c r="AY177" s="253"/>
      <c r="AZ177" s="253" t="s">
        <v>177</v>
      </c>
      <c r="BA177" s="253">
        <v>8</v>
      </c>
      <c r="BB177" s="253">
        <v>10</v>
      </c>
      <c r="BC177" s="253">
        <v>8</v>
      </c>
      <c r="BD177" s="253">
        <v>9</v>
      </c>
      <c r="BE177" s="253">
        <v>8</v>
      </c>
      <c r="BF177" s="253"/>
      <c r="BG177" s="253" t="s">
        <v>177</v>
      </c>
      <c r="BH177" s="253">
        <v>8</v>
      </c>
      <c r="BI177" s="253" t="s">
        <v>177</v>
      </c>
      <c r="BJ177" s="253"/>
      <c r="BK177" s="253"/>
      <c r="BL177" s="253">
        <v>8</v>
      </c>
      <c r="BM177" s="253"/>
      <c r="BN177" s="253"/>
      <c r="BO177" s="253">
        <v>6</v>
      </c>
      <c r="BP177" s="253"/>
      <c r="BQ177" s="253"/>
      <c r="BR177" s="253"/>
      <c r="BS177" s="253">
        <v>8</v>
      </c>
      <c r="BT177" s="253"/>
      <c r="BU177" s="253"/>
      <c r="BV177" s="253"/>
      <c r="BW177" s="253">
        <v>8</v>
      </c>
      <c r="BX177" s="253"/>
      <c r="BY177" s="253"/>
      <c r="BZ177" s="253"/>
      <c r="CA177" s="253" t="s">
        <v>191</v>
      </c>
      <c r="CB177" s="253"/>
      <c r="CC177" s="253"/>
      <c r="CD177" s="253">
        <v>8</v>
      </c>
      <c r="CE177" s="253" t="s">
        <v>177</v>
      </c>
      <c r="CF177" s="253"/>
      <c r="CG177" s="230"/>
      <c r="CH177" s="231"/>
      <c r="CI177" s="231"/>
      <c r="CJ177" s="231"/>
      <c r="CK177" s="231"/>
    </row>
    <row r="178" spans="1:89" ht="12.75" x14ac:dyDescent="0.2">
      <c r="A178" s="277">
        <v>177717</v>
      </c>
      <c r="B178" s="200" t="str">
        <f t="shared" si="22"/>
        <v>7</v>
      </c>
      <c r="C178" s="116" t="s">
        <v>1597</v>
      </c>
      <c r="D178" s="253">
        <v>8</v>
      </c>
      <c r="E178" s="67"/>
      <c r="F178" s="93" t="s">
        <v>1707</v>
      </c>
      <c r="G178" s="94">
        <f t="shared" si="23"/>
        <v>6</v>
      </c>
      <c r="H178" s="201">
        <f t="shared" si="24"/>
        <v>0</v>
      </c>
      <c r="I178" s="202">
        <f t="shared" si="25"/>
        <v>0</v>
      </c>
      <c r="J178" s="203">
        <f t="shared" si="26"/>
        <v>40</v>
      </c>
      <c r="K178" s="203">
        <f t="shared" si="27"/>
        <v>40</v>
      </c>
      <c r="L178" s="66"/>
      <c r="M178" s="253">
        <v>9</v>
      </c>
      <c r="N178" s="253">
        <v>9</v>
      </c>
      <c r="O178" s="253">
        <v>9</v>
      </c>
      <c r="P178" s="253">
        <v>8</v>
      </c>
      <c r="Q178" s="253">
        <v>7</v>
      </c>
      <c r="R178" s="253">
        <v>8</v>
      </c>
      <c r="S178" s="253">
        <v>8</v>
      </c>
      <c r="T178" s="253">
        <v>9</v>
      </c>
      <c r="U178" s="253">
        <v>8</v>
      </c>
      <c r="V178" s="253">
        <v>9</v>
      </c>
      <c r="W178" s="253">
        <v>9</v>
      </c>
      <c r="X178" s="253">
        <v>9</v>
      </c>
      <c r="Y178" s="253">
        <v>9</v>
      </c>
      <c r="Z178" s="253">
        <v>7</v>
      </c>
      <c r="AA178" s="253">
        <v>7</v>
      </c>
      <c r="AB178" s="253">
        <v>6</v>
      </c>
      <c r="AC178" s="253">
        <v>10</v>
      </c>
      <c r="AD178" s="253">
        <v>9</v>
      </c>
      <c r="AE178" s="253">
        <v>9</v>
      </c>
      <c r="AF178" s="253">
        <v>9</v>
      </c>
      <c r="AG178" s="253">
        <v>8</v>
      </c>
      <c r="AH178" s="253">
        <v>7</v>
      </c>
      <c r="AI178" s="253">
        <v>9</v>
      </c>
      <c r="AJ178" s="253">
        <v>8</v>
      </c>
      <c r="AK178" s="253">
        <v>8</v>
      </c>
      <c r="AL178" s="253">
        <v>10</v>
      </c>
      <c r="AM178" s="253">
        <v>9</v>
      </c>
      <c r="AN178" s="253">
        <v>8</v>
      </c>
      <c r="AO178" s="253">
        <v>8</v>
      </c>
      <c r="AP178" s="253">
        <v>9</v>
      </c>
      <c r="AQ178" s="253">
        <v>9</v>
      </c>
      <c r="AR178" s="253"/>
      <c r="AS178" s="253">
        <v>8</v>
      </c>
      <c r="AT178" s="253">
        <v>8</v>
      </c>
      <c r="AU178" s="253"/>
      <c r="AV178" s="253"/>
      <c r="AW178" s="253">
        <v>8</v>
      </c>
      <c r="AX178" s="253" t="s">
        <v>177</v>
      </c>
      <c r="AY178" s="253"/>
      <c r="AZ178" s="253">
        <v>9</v>
      </c>
      <c r="BA178" s="253"/>
      <c r="BB178" s="253"/>
      <c r="BC178" s="253" t="s">
        <v>177</v>
      </c>
      <c r="BD178" s="253" t="s">
        <v>177</v>
      </c>
      <c r="BE178" s="253" t="s">
        <v>177</v>
      </c>
      <c r="BF178" s="253"/>
      <c r="BG178" s="253"/>
      <c r="BH178" s="253"/>
      <c r="BI178" s="253"/>
      <c r="BJ178" s="253"/>
      <c r="BK178" s="253"/>
      <c r="BL178" s="253">
        <v>7</v>
      </c>
      <c r="BM178" s="253"/>
      <c r="BN178" s="253" t="s">
        <v>177</v>
      </c>
      <c r="BO178" s="253"/>
      <c r="BP178" s="253"/>
      <c r="BQ178" s="253"/>
      <c r="BR178" s="253"/>
      <c r="BS178" s="253"/>
      <c r="BT178" s="253">
        <v>8</v>
      </c>
      <c r="BU178" s="253"/>
      <c r="BV178" s="253"/>
      <c r="BW178" s="253">
        <v>8</v>
      </c>
      <c r="BX178" s="253"/>
      <c r="BY178" s="253"/>
      <c r="BZ178" s="253"/>
      <c r="CA178" s="253" t="s">
        <v>177</v>
      </c>
      <c r="CB178" s="253"/>
      <c r="CC178" s="253"/>
      <c r="CD178" s="253">
        <v>10</v>
      </c>
      <c r="CE178" s="253">
        <v>9</v>
      </c>
      <c r="CF178" s="253"/>
      <c r="CG178" s="230"/>
      <c r="CH178" s="231"/>
      <c r="CI178" s="231"/>
      <c r="CJ178" s="231"/>
      <c r="CK178" s="231"/>
    </row>
    <row r="179" spans="1:89" ht="12.75" x14ac:dyDescent="0.2">
      <c r="A179" s="277">
        <v>177855</v>
      </c>
      <c r="B179" s="200" t="str">
        <f t="shared" si="22"/>
        <v>5</v>
      </c>
      <c r="C179" s="116" t="s">
        <v>1598</v>
      </c>
      <c r="D179" s="253">
        <v>8</v>
      </c>
      <c r="E179" s="67"/>
      <c r="F179" s="93" t="s">
        <v>1605</v>
      </c>
      <c r="G179" s="94">
        <f t="shared" si="23"/>
        <v>3</v>
      </c>
      <c r="H179" s="201">
        <f t="shared" si="24"/>
        <v>0</v>
      </c>
      <c r="I179" s="202">
        <f t="shared" si="25"/>
        <v>0</v>
      </c>
      <c r="J179" s="203">
        <f t="shared" si="26"/>
        <v>49</v>
      </c>
      <c r="K179" s="203">
        <f t="shared" si="27"/>
        <v>49</v>
      </c>
      <c r="L179" s="66"/>
      <c r="M179" s="253">
        <v>10</v>
      </c>
      <c r="N179" s="253">
        <v>9</v>
      </c>
      <c r="O179" s="253">
        <v>10</v>
      </c>
      <c r="P179" s="253">
        <v>8</v>
      </c>
      <c r="Q179" s="253">
        <v>10</v>
      </c>
      <c r="R179" s="253">
        <v>9</v>
      </c>
      <c r="S179" s="253">
        <v>10</v>
      </c>
      <c r="T179" s="253">
        <v>8</v>
      </c>
      <c r="U179" s="253">
        <v>9</v>
      </c>
      <c r="V179" s="253">
        <v>9</v>
      </c>
      <c r="W179" s="253">
        <v>10</v>
      </c>
      <c r="X179" s="253">
        <v>8</v>
      </c>
      <c r="Y179" s="253">
        <v>10</v>
      </c>
      <c r="Z179" s="253">
        <v>10</v>
      </c>
      <c r="AA179" s="253">
        <v>7</v>
      </c>
      <c r="AB179" s="253">
        <v>9</v>
      </c>
      <c r="AC179" s="253">
        <v>8</v>
      </c>
      <c r="AD179" s="253">
        <v>9</v>
      </c>
      <c r="AE179" s="253">
        <v>9</v>
      </c>
      <c r="AF179" s="253">
        <v>10</v>
      </c>
      <c r="AG179" s="253">
        <v>8</v>
      </c>
      <c r="AH179" s="253">
        <v>8</v>
      </c>
      <c r="AI179" s="253">
        <v>10</v>
      </c>
      <c r="AJ179" s="253">
        <v>9</v>
      </c>
      <c r="AK179" s="253">
        <v>8</v>
      </c>
      <c r="AL179" s="253">
        <v>10</v>
      </c>
      <c r="AM179" s="253">
        <v>10</v>
      </c>
      <c r="AN179" s="253">
        <v>9</v>
      </c>
      <c r="AO179" s="253">
        <v>9</v>
      </c>
      <c r="AP179" s="253">
        <v>9</v>
      </c>
      <c r="AQ179" s="253">
        <v>10</v>
      </c>
      <c r="AR179" s="253">
        <v>8</v>
      </c>
      <c r="AS179" s="253">
        <v>9</v>
      </c>
      <c r="AT179" s="253">
        <v>9</v>
      </c>
      <c r="AU179" s="253">
        <v>8</v>
      </c>
      <c r="AV179" s="253">
        <v>7</v>
      </c>
      <c r="AW179" s="253">
        <v>9</v>
      </c>
      <c r="AX179" s="253">
        <v>10</v>
      </c>
      <c r="AY179" s="253"/>
      <c r="AZ179" s="253" t="s">
        <v>177</v>
      </c>
      <c r="BA179" s="253">
        <v>10</v>
      </c>
      <c r="BB179" s="253">
        <v>9</v>
      </c>
      <c r="BC179" s="253"/>
      <c r="BD179" s="253">
        <v>8</v>
      </c>
      <c r="BE179" s="253"/>
      <c r="BF179" s="253"/>
      <c r="BG179" s="253"/>
      <c r="BH179" s="253">
        <v>10</v>
      </c>
      <c r="BI179" s="253" t="s">
        <v>177</v>
      </c>
      <c r="BJ179" s="253"/>
      <c r="BK179" s="253">
        <v>9</v>
      </c>
      <c r="BL179" s="253">
        <v>8</v>
      </c>
      <c r="BM179" s="253">
        <v>10</v>
      </c>
      <c r="BN179" s="253"/>
      <c r="BO179" s="253"/>
      <c r="BP179" s="253"/>
      <c r="BQ179" s="253"/>
      <c r="BR179" s="253"/>
      <c r="BS179" s="253"/>
      <c r="BT179" s="253">
        <v>8</v>
      </c>
      <c r="BU179" s="253"/>
      <c r="BV179" s="253"/>
      <c r="BW179" s="253"/>
      <c r="BX179" s="253">
        <v>9</v>
      </c>
      <c r="BY179" s="253"/>
      <c r="BZ179" s="253"/>
      <c r="CA179" s="253"/>
      <c r="CB179" s="253" t="s">
        <v>177</v>
      </c>
      <c r="CC179" s="253"/>
      <c r="CD179" s="253">
        <v>10</v>
      </c>
      <c r="CE179" s="253">
        <v>9</v>
      </c>
      <c r="CF179" s="253" t="s">
        <v>177</v>
      </c>
      <c r="CG179" s="230"/>
      <c r="CH179" s="231"/>
      <c r="CI179" s="231"/>
      <c r="CJ179" s="231"/>
      <c r="CK179" s="231"/>
    </row>
    <row r="180" spans="1:89" ht="12.75" x14ac:dyDescent="0.2">
      <c r="A180" s="277">
        <v>177862</v>
      </c>
      <c r="B180" s="200" t="str">
        <f t="shared" si="22"/>
        <v>2</v>
      </c>
      <c r="C180" s="116" t="s">
        <v>1599</v>
      </c>
      <c r="D180" s="253">
        <v>9</v>
      </c>
      <c r="E180" s="67"/>
      <c r="F180" s="93" t="s">
        <v>1708</v>
      </c>
      <c r="G180" s="94">
        <f t="shared" si="23"/>
        <v>3</v>
      </c>
      <c r="H180" s="201">
        <f t="shared" si="24"/>
        <v>0</v>
      </c>
      <c r="I180" s="202">
        <f t="shared" si="25"/>
        <v>0</v>
      </c>
      <c r="J180" s="203">
        <f t="shared" si="26"/>
        <v>52</v>
      </c>
      <c r="K180" s="203">
        <f t="shared" si="27"/>
        <v>52</v>
      </c>
      <c r="L180" s="66"/>
      <c r="M180" s="253">
        <v>10</v>
      </c>
      <c r="N180" s="253">
        <v>8</v>
      </c>
      <c r="O180" s="253">
        <v>10</v>
      </c>
      <c r="P180" s="253">
        <v>8</v>
      </c>
      <c r="Q180" s="253">
        <v>10</v>
      </c>
      <c r="R180" s="253">
        <v>9</v>
      </c>
      <c r="S180" s="253">
        <v>10</v>
      </c>
      <c r="T180" s="253">
        <v>9</v>
      </c>
      <c r="U180" s="253">
        <v>7</v>
      </c>
      <c r="V180" s="253">
        <v>10</v>
      </c>
      <c r="W180" s="253">
        <v>9</v>
      </c>
      <c r="X180" s="253">
        <v>9</v>
      </c>
      <c r="Y180" s="253">
        <v>10</v>
      </c>
      <c r="Z180" s="253">
        <v>9</v>
      </c>
      <c r="AA180" s="253">
        <v>9</v>
      </c>
      <c r="AB180" s="253">
        <v>10</v>
      </c>
      <c r="AC180" s="253">
        <v>8</v>
      </c>
      <c r="AD180" s="253">
        <v>10</v>
      </c>
      <c r="AE180" s="253">
        <v>10</v>
      </c>
      <c r="AF180" s="253">
        <v>9</v>
      </c>
      <c r="AG180" s="253">
        <v>9</v>
      </c>
      <c r="AH180" s="253">
        <v>9</v>
      </c>
      <c r="AI180" s="253">
        <v>10</v>
      </c>
      <c r="AJ180" s="253">
        <v>8</v>
      </c>
      <c r="AK180" s="253">
        <v>8</v>
      </c>
      <c r="AL180" s="253">
        <v>9</v>
      </c>
      <c r="AM180" s="253">
        <v>8</v>
      </c>
      <c r="AN180" s="253">
        <v>7</v>
      </c>
      <c r="AO180" s="253">
        <v>10</v>
      </c>
      <c r="AP180" s="253">
        <v>9</v>
      </c>
      <c r="AQ180" s="253">
        <v>9</v>
      </c>
      <c r="AR180" s="253">
        <v>8</v>
      </c>
      <c r="AS180" s="253">
        <v>7</v>
      </c>
      <c r="AT180" s="253">
        <v>9</v>
      </c>
      <c r="AU180" s="253">
        <v>8</v>
      </c>
      <c r="AV180" s="253">
        <v>10</v>
      </c>
      <c r="AW180" s="253" t="s">
        <v>177</v>
      </c>
      <c r="AX180" s="253">
        <v>9</v>
      </c>
      <c r="AY180" s="253">
        <v>10</v>
      </c>
      <c r="AZ180" s="253" t="s">
        <v>177</v>
      </c>
      <c r="BA180" s="253">
        <v>9</v>
      </c>
      <c r="BB180" s="253">
        <v>10</v>
      </c>
      <c r="BC180" s="253">
        <v>8</v>
      </c>
      <c r="BD180" s="253" t="s">
        <v>177</v>
      </c>
      <c r="BE180" s="253">
        <v>10</v>
      </c>
      <c r="BF180" s="253"/>
      <c r="BG180" s="253"/>
      <c r="BH180" s="253">
        <v>9</v>
      </c>
      <c r="BI180" s="253">
        <v>8</v>
      </c>
      <c r="BJ180" s="253"/>
      <c r="BK180" s="253"/>
      <c r="BL180" s="253">
        <v>9</v>
      </c>
      <c r="BM180" s="253"/>
      <c r="BN180" s="253"/>
      <c r="BO180" s="253"/>
      <c r="BP180" s="253"/>
      <c r="BQ180" s="253">
        <v>9</v>
      </c>
      <c r="BR180" s="253"/>
      <c r="BS180" s="253"/>
      <c r="BT180" s="253">
        <v>7</v>
      </c>
      <c r="BU180" s="253"/>
      <c r="BV180" s="253"/>
      <c r="BW180" s="253"/>
      <c r="BX180" s="253">
        <v>10</v>
      </c>
      <c r="BY180" s="253"/>
      <c r="BZ180" s="253"/>
      <c r="CA180" s="253">
        <v>10</v>
      </c>
      <c r="CB180" s="253">
        <v>9</v>
      </c>
      <c r="CC180" s="253"/>
      <c r="CD180" s="253">
        <v>10</v>
      </c>
      <c r="CE180" s="253">
        <v>8</v>
      </c>
      <c r="CF180" s="253">
        <v>8</v>
      </c>
      <c r="CG180" s="230"/>
      <c r="CH180" s="231"/>
      <c r="CI180" s="231"/>
      <c r="CJ180" s="231"/>
      <c r="CK180" s="231"/>
    </row>
    <row r="181" spans="1:89" ht="12.75" x14ac:dyDescent="0.2">
      <c r="A181" s="276">
        <v>176720</v>
      </c>
      <c r="B181" s="200" t="str">
        <f t="shared" si="22"/>
        <v>0</v>
      </c>
      <c r="C181" s="116" t="s">
        <v>1600</v>
      </c>
      <c r="D181" s="253">
        <v>9</v>
      </c>
      <c r="E181" s="67"/>
      <c r="F181" s="93" t="s">
        <v>1709</v>
      </c>
      <c r="G181" s="94">
        <f t="shared" si="23"/>
        <v>2</v>
      </c>
      <c r="H181" s="201">
        <f t="shared" si="24"/>
        <v>0</v>
      </c>
      <c r="I181" s="202">
        <f t="shared" si="25"/>
        <v>0</v>
      </c>
      <c r="J181" s="203">
        <f t="shared" si="26"/>
        <v>52</v>
      </c>
      <c r="K181" s="203">
        <f t="shared" si="27"/>
        <v>52</v>
      </c>
      <c r="L181" s="66"/>
      <c r="M181" s="253">
        <v>8</v>
      </c>
      <c r="N181" s="253">
        <v>8</v>
      </c>
      <c r="O181" s="253">
        <v>8</v>
      </c>
      <c r="P181" s="253">
        <v>9</v>
      </c>
      <c r="Q181" s="253">
        <v>6</v>
      </c>
      <c r="R181" s="253">
        <v>8</v>
      </c>
      <c r="S181" s="253">
        <v>6</v>
      </c>
      <c r="T181" s="253">
        <v>7</v>
      </c>
      <c r="U181" s="253">
        <v>8</v>
      </c>
      <c r="V181" s="253">
        <v>9</v>
      </c>
      <c r="W181" s="253">
        <v>6</v>
      </c>
      <c r="X181" s="253">
        <v>10</v>
      </c>
      <c r="Y181" s="253">
        <v>10</v>
      </c>
      <c r="Z181" s="253">
        <v>8</v>
      </c>
      <c r="AA181" s="253">
        <v>8</v>
      </c>
      <c r="AB181" s="253">
        <v>6</v>
      </c>
      <c r="AC181" s="253">
        <v>7</v>
      </c>
      <c r="AD181" s="253">
        <v>9</v>
      </c>
      <c r="AE181" s="253">
        <v>8</v>
      </c>
      <c r="AF181" s="253">
        <v>9</v>
      </c>
      <c r="AG181" s="253">
        <v>9</v>
      </c>
      <c r="AH181" s="253">
        <v>7</v>
      </c>
      <c r="AI181" s="253">
        <v>8</v>
      </c>
      <c r="AJ181" s="253">
        <v>7</v>
      </c>
      <c r="AK181" s="253">
        <v>7</v>
      </c>
      <c r="AL181" s="253">
        <v>10</v>
      </c>
      <c r="AM181" s="253">
        <v>9</v>
      </c>
      <c r="AN181" s="253">
        <v>8</v>
      </c>
      <c r="AO181" s="253">
        <v>9</v>
      </c>
      <c r="AP181" s="253">
        <v>7</v>
      </c>
      <c r="AQ181" s="253">
        <v>9</v>
      </c>
      <c r="AR181" s="253">
        <v>9</v>
      </c>
      <c r="AS181" s="253">
        <v>8</v>
      </c>
      <c r="AT181" s="253">
        <v>10</v>
      </c>
      <c r="AU181" s="253">
        <v>8</v>
      </c>
      <c r="AV181" s="253">
        <v>7</v>
      </c>
      <c r="AW181" s="253">
        <v>8</v>
      </c>
      <c r="AX181" s="253">
        <v>10</v>
      </c>
      <c r="AY181" s="253"/>
      <c r="AZ181" s="253">
        <v>9</v>
      </c>
      <c r="BA181" s="253">
        <v>9</v>
      </c>
      <c r="BB181" s="253">
        <v>9</v>
      </c>
      <c r="BC181" s="253" t="s">
        <v>177</v>
      </c>
      <c r="BD181" s="253">
        <v>9</v>
      </c>
      <c r="BE181" s="253">
        <v>10</v>
      </c>
      <c r="BF181" s="253"/>
      <c r="BG181" s="253"/>
      <c r="BH181" s="253"/>
      <c r="BI181" s="253" t="s">
        <v>177</v>
      </c>
      <c r="BJ181" s="253">
        <v>10</v>
      </c>
      <c r="BK181" s="253"/>
      <c r="BL181" s="253">
        <v>8</v>
      </c>
      <c r="BM181" s="253">
        <v>10</v>
      </c>
      <c r="BN181" s="253"/>
      <c r="BO181" s="253"/>
      <c r="BP181" s="253"/>
      <c r="BQ181" s="253"/>
      <c r="BR181" s="253"/>
      <c r="BS181" s="253"/>
      <c r="BT181" s="253">
        <v>8</v>
      </c>
      <c r="BU181" s="253"/>
      <c r="BV181" s="253">
        <v>7</v>
      </c>
      <c r="BW181" s="253"/>
      <c r="BX181" s="253"/>
      <c r="BY181" s="253"/>
      <c r="BZ181" s="253"/>
      <c r="CA181" s="253">
        <v>10</v>
      </c>
      <c r="CB181" s="253">
        <v>10</v>
      </c>
      <c r="CC181" s="253"/>
      <c r="CD181" s="253">
        <v>8</v>
      </c>
      <c r="CE181" s="253">
        <v>9</v>
      </c>
      <c r="CF181" s="253" t="s">
        <v>177</v>
      </c>
      <c r="CG181" s="230"/>
      <c r="CH181" s="231"/>
      <c r="CI181" s="231"/>
      <c r="CJ181" s="231"/>
      <c r="CK181" s="231"/>
    </row>
    <row r="182" spans="1:89" ht="12.75" x14ac:dyDescent="0.2">
      <c r="A182" s="199"/>
      <c r="B182" s="200"/>
      <c r="C182" s="199"/>
      <c r="D182" s="246"/>
      <c r="E182" s="67"/>
      <c r="F182" s="93"/>
      <c r="G182" s="94"/>
      <c r="H182" s="201"/>
      <c r="I182" s="202"/>
      <c r="J182" s="203"/>
      <c r="K182" s="203"/>
      <c r="L182" s="66"/>
      <c r="M182" s="230"/>
      <c r="N182" s="230"/>
      <c r="O182" s="230"/>
      <c r="P182" s="230"/>
      <c r="Q182" s="230"/>
      <c r="R182" s="230"/>
      <c r="S182" s="230"/>
      <c r="T182" s="230"/>
      <c r="U182" s="230"/>
      <c r="V182" s="230"/>
      <c r="W182" s="230"/>
      <c r="X182" s="230"/>
      <c r="Y182" s="230"/>
      <c r="Z182" s="230"/>
      <c r="AA182" s="230"/>
      <c r="AB182" s="230"/>
      <c r="AC182" s="230"/>
      <c r="AD182" s="230"/>
      <c r="AE182" s="230"/>
      <c r="AF182" s="230"/>
      <c r="AG182" s="230"/>
      <c r="AH182" s="230"/>
      <c r="AI182" s="230"/>
      <c r="AJ182" s="230"/>
      <c r="AK182" s="230"/>
      <c r="AL182" s="230"/>
      <c r="AM182" s="230"/>
      <c r="AN182" s="230"/>
      <c r="AO182" s="230"/>
      <c r="AP182" s="230"/>
      <c r="AQ182" s="230"/>
      <c r="AR182" s="230"/>
      <c r="AS182" s="230"/>
      <c r="AT182" s="230"/>
      <c r="AU182" s="230"/>
      <c r="AV182" s="230"/>
      <c r="AW182" s="230"/>
      <c r="AX182" s="230"/>
      <c r="AY182" s="230"/>
      <c r="AZ182" s="230"/>
      <c r="BA182" s="230"/>
      <c r="BB182" s="230"/>
      <c r="BC182" s="230"/>
      <c r="BD182" s="230"/>
      <c r="BE182" s="230"/>
      <c r="BF182" s="230"/>
      <c r="BG182" s="230"/>
      <c r="BH182" s="230"/>
      <c r="BI182" s="230"/>
      <c r="BJ182" s="230"/>
      <c r="BK182" s="230"/>
      <c r="BL182" s="230"/>
      <c r="BM182" s="230"/>
      <c r="BN182" s="230"/>
      <c r="BO182" s="230"/>
      <c r="BP182" s="230"/>
      <c r="BQ182" s="230"/>
      <c r="BR182" s="230"/>
      <c r="BS182" s="230"/>
      <c r="BT182" s="230"/>
      <c r="BU182" s="230"/>
      <c r="BV182" s="230"/>
      <c r="BW182" s="230"/>
      <c r="BX182" s="230"/>
      <c r="BY182" s="230"/>
      <c r="BZ182" s="230"/>
      <c r="CA182" s="230"/>
      <c r="CB182" s="230"/>
      <c r="CC182" s="230"/>
      <c r="CD182" s="230"/>
      <c r="CE182" s="230"/>
      <c r="CF182" s="230"/>
      <c r="CG182" s="230"/>
      <c r="CH182" s="231"/>
      <c r="CI182" s="231"/>
      <c r="CJ182" s="231"/>
      <c r="CK182" s="231"/>
    </row>
    <row r="183" spans="1:89" ht="12.75" x14ac:dyDescent="0.2">
      <c r="A183" s="199"/>
      <c r="B183" s="200"/>
      <c r="C183" s="199"/>
      <c r="D183" s="246"/>
      <c r="E183" s="67"/>
      <c r="F183" s="93"/>
      <c r="G183" s="94"/>
      <c r="H183" s="201"/>
      <c r="I183" s="202"/>
      <c r="J183" s="203"/>
      <c r="K183" s="203"/>
      <c r="L183" s="66"/>
      <c r="M183" s="230"/>
      <c r="N183" s="230"/>
      <c r="O183" s="230"/>
      <c r="P183" s="230"/>
      <c r="Q183" s="230"/>
      <c r="R183" s="230"/>
      <c r="S183" s="230"/>
      <c r="T183" s="230"/>
      <c r="U183" s="230"/>
      <c r="V183" s="230"/>
      <c r="W183" s="230"/>
      <c r="X183" s="230"/>
      <c r="Y183" s="230"/>
      <c r="Z183" s="230"/>
      <c r="AA183" s="230"/>
      <c r="AB183" s="230"/>
      <c r="AC183" s="230"/>
      <c r="AD183" s="230"/>
      <c r="AE183" s="230"/>
      <c r="AF183" s="230"/>
      <c r="AG183" s="230"/>
      <c r="AH183" s="230"/>
      <c r="AI183" s="230"/>
      <c r="AJ183" s="230"/>
      <c r="AK183" s="230"/>
      <c r="AL183" s="230"/>
      <c r="AM183" s="230"/>
      <c r="AN183" s="230"/>
      <c r="AO183" s="230"/>
      <c r="AP183" s="230"/>
      <c r="AQ183" s="230"/>
      <c r="AR183" s="230"/>
      <c r="AS183" s="230"/>
      <c r="AT183" s="230"/>
      <c r="AU183" s="230"/>
      <c r="AV183" s="230"/>
      <c r="AW183" s="230"/>
      <c r="AX183" s="230"/>
      <c r="AY183" s="230"/>
      <c r="AZ183" s="230"/>
      <c r="BA183" s="230"/>
      <c r="BB183" s="230"/>
      <c r="BC183" s="230"/>
      <c r="BD183" s="230"/>
      <c r="BE183" s="230"/>
      <c r="BF183" s="230"/>
      <c r="BG183" s="230"/>
      <c r="BH183" s="230"/>
      <c r="BI183" s="230"/>
      <c r="BJ183" s="230"/>
      <c r="BK183" s="230"/>
      <c r="BL183" s="230"/>
      <c r="BM183" s="230"/>
      <c r="BN183" s="230"/>
      <c r="BO183" s="230"/>
      <c r="BP183" s="230"/>
      <c r="BQ183" s="230"/>
      <c r="BR183" s="230"/>
      <c r="BS183" s="230"/>
      <c r="BT183" s="230"/>
      <c r="BU183" s="230"/>
      <c r="BV183" s="230"/>
      <c r="BW183" s="230"/>
      <c r="BX183" s="230"/>
      <c r="BY183" s="230"/>
      <c r="BZ183" s="230"/>
      <c r="CA183" s="230"/>
      <c r="CB183" s="230"/>
      <c r="CC183" s="230"/>
      <c r="CD183" s="230"/>
      <c r="CE183" s="230"/>
      <c r="CF183" s="230"/>
      <c r="CG183" s="230"/>
      <c r="CH183" s="231"/>
      <c r="CI183" s="231"/>
      <c r="CJ183" s="231"/>
      <c r="CK183" s="231"/>
    </row>
    <row r="184" spans="1:89" ht="12.75" x14ac:dyDescent="0.2">
      <c r="A184" s="199"/>
      <c r="B184" s="200"/>
      <c r="C184" s="199"/>
      <c r="D184" s="246"/>
      <c r="E184" s="67"/>
      <c r="F184" s="93"/>
      <c r="G184" s="94"/>
      <c r="H184" s="201"/>
      <c r="I184" s="202"/>
      <c r="J184" s="203"/>
      <c r="K184" s="203"/>
      <c r="L184" s="66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  <c r="Z184" s="230"/>
      <c r="AA184" s="230"/>
      <c r="AB184" s="230"/>
      <c r="AC184" s="230"/>
      <c r="AD184" s="230"/>
      <c r="AE184" s="230"/>
      <c r="AF184" s="230"/>
      <c r="AG184" s="230"/>
      <c r="AH184" s="230"/>
      <c r="AI184" s="230"/>
      <c r="AJ184" s="230"/>
      <c r="AK184" s="230"/>
      <c r="AL184" s="230"/>
      <c r="AM184" s="230"/>
      <c r="AN184" s="230"/>
      <c r="AO184" s="230"/>
      <c r="AP184" s="230"/>
      <c r="AQ184" s="230"/>
      <c r="AR184" s="230"/>
      <c r="AS184" s="230"/>
      <c r="AT184" s="230"/>
      <c r="AU184" s="230"/>
      <c r="AV184" s="230"/>
      <c r="AW184" s="230"/>
      <c r="AX184" s="230"/>
      <c r="AY184" s="230"/>
      <c r="AZ184" s="230"/>
      <c r="BA184" s="230"/>
      <c r="BB184" s="230"/>
      <c r="BC184" s="230"/>
      <c r="BD184" s="230"/>
      <c r="BE184" s="230"/>
      <c r="BF184" s="230"/>
      <c r="BG184" s="230"/>
      <c r="BH184" s="230"/>
      <c r="BI184" s="230"/>
      <c r="BJ184" s="230"/>
      <c r="BK184" s="230"/>
      <c r="BL184" s="230"/>
      <c r="BM184" s="230"/>
      <c r="BN184" s="230"/>
      <c r="BO184" s="230"/>
      <c r="BP184" s="230"/>
      <c r="BQ184" s="230"/>
      <c r="BR184" s="230"/>
      <c r="BS184" s="230"/>
      <c r="BT184" s="230"/>
      <c r="BU184" s="230"/>
      <c r="BV184" s="230"/>
      <c r="BW184" s="230"/>
      <c r="BX184" s="230"/>
      <c r="BY184" s="230"/>
      <c r="BZ184" s="230"/>
      <c r="CA184" s="230"/>
      <c r="CB184" s="230"/>
      <c r="CC184" s="230"/>
      <c r="CD184" s="230"/>
      <c r="CE184" s="230"/>
      <c r="CF184" s="230"/>
      <c r="CG184" s="230"/>
      <c r="CH184" s="231"/>
      <c r="CI184" s="231"/>
      <c r="CJ184" s="231"/>
      <c r="CK184" s="231"/>
    </row>
    <row r="185" spans="1:89" ht="12.75" x14ac:dyDescent="0.2">
      <c r="A185" s="199"/>
      <c r="B185" s="200"/>
      <c r="C185" s="199"/>
      <c r="D185" s="246"/>
      <c r="E185" s="67"/>
      <c r="F185" s="93"/>
      <c r="G185" s="94"/>
      <c r="H185" s="201"/>
      <c r="I185" s="202"/>
      <c r="J185" s="203"/>
      <c r="K185" s="203"/>
      <c r="L185" s="66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  <c r="Z185" s="230"/>
      <c r="AA185" s="230"/>
      <c r="AB185" s="230"/>
      <c r="AC185" s="230"/>
      <c r="AD185" s="230"/>
      <c r="AE185" s="230"/>
      <c r="AF185" s="230"/>
      <c r="AG185" s="230"/>
      <c r="AH185" s="230"/>
      <c r="AI185" s="230"/>
      <c r="AJ185" s="230"/>
      <c r="AK185" s="230"/>
      <c r="AL185" s="230"/>
      <c r="AM185" s="230"/>
      <c r="AN185" s="230"/>
      <c r="AO185" s="230"/>
      <c r="AP185" s="230"/>
      <c r="AQ185" s="230"/>
      <c r="AR185" s="230"/>
      <c r="AS185" s="230"/>
      <c r="AT185" s="230"/>
      <c r="AU185" s="230"/>
      <c r="AV185" s="230"/>
      <c r="AW185" s="230"/>
      <c r="AX185" s="230"/>
      <c r="AY185" s="230"/>
      <c r="AZ185" s="230"/>
      <c r="BA185" s="230"/>
      <c r="BB185" s="230"/>
      <c r="BC185" s="230"/>
      <c r="BD185" s="230"/>
      <c r="BE185" s="230"/>
      <c r="BF185" s="230"/>
      <c r="BG185" s="230"/>
      <c r="BH185" s="230"/>
      <c r="BI185" s="230"/>
      <c r="BJ185" s="230"/>
      <c r="BK185" s="230"/>
      <c r="BL185" s="230"/>
      <c r="BM185" s="230"/>
      <c r="BN185" s="230"/>
      <c r="BO185" s="230"/>
      <c r="BP185" s="230"/>
      <c r="BQ185" s="230"/>
      <c r="BR185" s="230"/>
      <c r="BS185" s="230"/>
      <c r="BT185" s="230"/>
      <c r="BU185" s="230"/>
      <c r="BV185" s="230"/>
      <c r="BW185" s="230"/>
      <c r="BX185" s="230"/>
      <c r="BY185" s="230"/>
      <c r="BZ185" s="230"/>
      <c r="CA185" s="230"/>
      <c r="CB185" s="230"/>
      <c r="CC185" s="230"/>
      <c r="CD185" s="230"/>
      <c r="CE185" s="230"/>
      <c r="CF185" s="230"/>
      <c r="CG185" s="230"/>
      <c r="CH185" s="231"/>
      <c r="CI185" s="231"/>
      <c r="CJ185" s="231"/>
      <c r="CK185" s="231"/>
    </row>
    <row r="186" spans="1:89" ht="12.75" x14ac:dyDescent="0.2">
      <c r="A186" s="199"/>
      <c r="B186" s="200"/>
      <c r="C186" s="199"/>
      <c r="D186" s="246"/>
      <c r="E186" s="67"/>
      <c r="F186" s="93"/>
      <c r="G186" s="94"/>
      <c r="H186" s="201"/>
      <c r="I186" s="202"/>
      <c r="J186" s="203"/>
      <c r="K186" s="203"/>
      <c r="L186" s="66"/>
      <c r="M186" s="230"/>
      <c r="N186" s="230"/>
      <c r="O186" s="230"/>
      <c r="P186" s="230"/>
      <c r="Q186" s="230"/>
      <c r="R186" s="230"/>
      <c r="S186" s="230"/>
      <c r="T186" s="230"/>
      <c r="U186" s="230"/>
      <c r="V186" s="230"/>
      <c r="W186" s="230"/>
      <c r="X186" s="230"/>
      <c r="Y186" s="230"/>
      <c r="Z186" s="230"/>
      <c r="AA186" s="230"/>
      <c r="AB186" s="230"/>
      <c r="AC186" s="230"/>
      <c r="AD186" s="230"/>
      <c r="AE186" s="230"/>
      <c r="AF186" s="230"/>
      <c r="AG186" s="230"/>
      <c r="AH186" s="230"/>
      <c r="AI186" s="230"/>
      <c r="AJ186" s="230"/>
      <c r="AK186" s="230"/>
      <c r="AL186" s="230"/>
      <c r="AM186" s="230"/>
      <c r="AN186" s="230"/>
      <c r="AO186" s="230"/>
      <c r="AP186" s="230"/>
      <c r="AQ186" s="230"/>
      <c r="AR186" s="230"/>
      <c r="AS186" s="230"/>
      <c r="AT186" s="230"/>
      <c r="AU186" s="230"/>
      <c r="AV186" s="230"/>
      <c r="AW186" s="230"/>
      <c r="AX186" s="230"/>
      <c r="AY186" s="230"/>
      <c r="AZ186" s="230"/>
      <c r="BA186" s="230"/>
      <c r="BB186" s="230"/>
      <c r="BC186" s="230"/>
      <c r="BD186" s="230"/>
      <c r="BE186" s="230"/>
      <c r="BF186" s="230"/>
      <c r="BG186" s="230"/>
      <c r="BH186" s="230"/>
      <c r="BI186" s="230"/>
      <c r="BJ186" s="230"/>
      <c r="BK186" s="230"/>
      <c r="BL186" s="230"/>
      <c r="BM186" s="230"/>
      <c r="BN186" s="230"/>
      <c r="BO186" s="230"/>
      <c r="BP186" s="230"/>
      <c r="BQ186" s="230"/>
      <c r="BR186" s="230"/>
      <c r="BS186" s="230"/>
      <c r="BT186" s="230"/>
      <c r="BU186" s="230"/>
      <c r="BV186" s="230"/>
      <c r="BW186" s="230"/>
      <c r="BX186" s="230"/>
      <c r="BY186" s="230"/>
      <c r="BZ186" s="230"/>
      <c r="CA186" s="230"/>
      <c r="CB186" s="230"/>
      <c r="CC186" s="230"/>
      <c r="CD186" s="230"/>
      <c r="CE186" s="230"/>
      <c r="CF186" s="230"/>
      <c r="CG186" s="230"/>
      <c r="CH186" s="231"/>
      <c r="CI186" s="231"/>
      <c r="CJ186" s="231"/>
      <c r="CK186" s="231"/>
    </row>
    <row r="187" spans="1:89" ht="12.75" x14ac:dyDescent="0.2">
      <c r="A187" s="199"/>
      <c r="B187" s="200"/>
      <c r="C187" s="199"/>
      <c r="D187" s="246"/>
      <c r="E187" s="67"/>
      <c r="F187" s="93"/>
      <c r="G187" s="94"/>
      <c r="H187" s="201"/>
      <c r="I187" s="202"/>
      <c r="J187" s="203"/>
      <c r="K187" s="203"/>
      <c r="L187" s="66"/>
      <c r="M187" s="230"/>
      <c r="N187" s="230"/>
      <c r="O187" s="230"/>
      <c r="P187" s="230"/>
      <c r="Q187" s="230"/>
      <c r="R187" s="230"/>
      <c r="S187" s="230"/>
      <c r="T187" s="230"/>
      <c r="U187" s="230"/>
      <c r="V187" s="230"/>
      <c r="W187" s="230"/>
      <c r="X187" s="230"/>
      <c r="Y187" s="230"/>
      <c r="Z187" s="230"/>
      <c r="AA187" s="230"/>
      <c r="AB187" s="230"/>
      <c r="AC187" s="230"/>
      <c r="AD187" s="230"/>
      <c r="AE187" s="230"/>
      <c r="AF187" s="230"/>
      <c r="AG187" s="230"/>
      <c r="AH187" s="230"/>
      <c r="AI187" s="230"/>
      <c r="AJ187" s="230"/>
      <c r="AK187" s="230"/>
      <c r="AL187" s="230"/>
      <c r="AM187" s="230"/>
      <c r="AN187" s="230"/>
      <c r="AO187" s="230"/>
      <c r="AP187" s="230"/>
      <c r="AQ187" s="230"/>
      <c r="AR187" s="230"/>
      <c r="AS187" s="230"/>
      <c r="AT187" s="230"/>
      <c r="AU187" s="230"/>
      <c r="AV187" s="230"/>
      <c r="AW187" s="230"/>
      <c r="AX187" s="230"/>
      <c r="AY187" s="230"/>
      <c r="AZ187" s="230"/>
      <c r="BA187" s="230"/>
      <c r="BB187" s="230"/>
      <c r="BC187" s="230"/>
      <c r="BD187" s="230"/>
      <c r="BE187" s="230"/>
      <c r="BF187" s="230"/>
      <c r="BG187" s="230"/>
      <c r="BH187" s="230"/>
      <c r="BI187" s="230"/>
      <c r="BJ187" s="230"/>
      <c r="BK187" s="230"/>
      <c r="BL187" s="230"/>
      <c r="BM187" s="230"/>
      <c r="BN187" s="230"/>
      <c r="BO187" s="230"/>
      <c r="BP187" s="230"/>
      <c r="BQ187" s="230"/>
      <c r="BR187" s="230"/>
      <c r="BS187" s="230"/>
      <c r="BT187" s="230"/>
      <c r="BU187" s="230"/>
      <c r="BV187" s="230"/>
      <c r="BW187" s="230"/>
      <c r="BX187" s="230"/>
      <c r="BY187" s="230"/>
      <c r="BZ187" s="230"/>
      <c r="CA187" s="230"/>
      <c r="CB187" s="230"/>
      <c r="CC187" s="230"/>
      <c r="CD187" s="230"/>
      <c r="CE187" s="230"/>
      <c r="CF187" s="230"/>
      <c r="CG187" s="230"/>
      <c r="CH187" s="231"/>
      <c r="CI187" s="231"/>
      <c r="CJ187" s="231"/>
      <c r="CK187" s="231"/>
    </row>
    <row r="188" spans="1:89" ht="12.75" x14ac:dyDescent="0.2">
      <c r="A188" s="199"/>
      <c r="B188" s="200"/>
      <c r="C188" s="199"/>
      <c r="D188" s="246"/>
      <c r="E188" s="67"/>
      <c r="F188" s="93"/>
      <c r="G188" s="94"/>
      <c r="H188" s="201"/>
      <c r="I188" s="202"/>
      <c r="J188" s="203"/>
      <c r="K188" s="203"/>
      <c r="L188" s="66"/>
      <c r="M188" s="230"/>
      <c r="N188" s="230"/>
      <c r="O188" s="230"/>
      <c r="P188" s="230"/>
      <c r="Q188" s="230"/>
      <c r="R188" s="230"/>
      <c r="S188" s="230"/>
      <c r="T188" s="230"/>
      <c r="U188" s="230"/>
      <c r="V188" s="230"/>
      <c r="W188" s="230"/>
      <c r="X188" s="230"/>
      <c r="Y188" s="230"/>
      <c r="Z188" s="230"/>
      <c r="AA188" s="230"/>
      <c r="AB188" s="230"/>
      <c r="AC188" s="230"/>
      <c r="AD188" s="230"/>
      <c r="AE188" s="230"/>
      <c r="AF188" s="230"/>
      <c r="AG188" s="230"/>
      <c r="AH188" s="230"/>
      <c r="AI188" s="230"/>
      <c r="AJ188" s="230"/>
      <c r="AK188" s="230"/>
      <c r="AL188" s="230"/>
      <c r="AM188" s="230"/>
      <c r="AN188" s="230"/>
      <c r="AO188" s="230"/>
      <c r="AP188" s="230"/>
      <c r="AQ188" s="230"/>
      <c r="AR188" s="230"/>
      <c r="AS188" s="230"/>
      <c r="AT188" s="230"/>
      <c r="AU188" s="230"/>
      <c r="AV188" s="230"/>
      <c r="AW188" s="230"/>
      <c r="AX188" s="230"/>
      <c r="AY188" s="230"/>
      <c r="AZ188" s="230"/>
      <c r="BA188" s="230"/>
      <c r="BB188" s="230"/>
      <c r="BC188" s="230"/>
      <c r="BD188" s="230"/>
      <c r="BE188" s="230"/>
      <c r="BF188" s="230"/>
      <c r="BG188" s="230"/>
      <c r="BH188" s="230"/>
      <c r="BI188" s="230"/>
      <c r="BJ188" s="230"/>
      <c r="BK188" s="230"/>
      <c r="BL188" s="230"/>
      <c r="BM188" s="230"/>
      <c r="BN188" s="230"/>
      <c r="BO188" s="230"/>
      <c r="BP188" s="230"/>
      <c r="BQ188" s="230"/>
      <c r="BR188" s="230"/>
      <c r="BS188" s="230"/>
      <c r="BT188" s="230"/>
      <c r="BU188" s="230"/>
      <c r="BV188" s="230"/>
      <c r="BW188" s="230"/>
      <c r="BX188" s="230"/>
      <c r="BY188" s="230"/>
      <c r="BZ188" s="230"/>
      <c r="CA188" s="230"/>
      <c r="CB188" s="230"/>
      <c r="CC188" s="230"/>
      <c r="CD188" s="230"/>
      <c r="CE188" s="230"/>
      <c r="CF188" s="230"/>
      <c r="CG188" s="230"/>
      <c r="CH188" s="231"/>
      <c r="CI188" s="231"/>
      <c r="CJ188" s="231"/>
      <c r="CK188" s="231"/>
    </row>
    <row r="189" spans="1:89" ht="12.75" x14ac:dyDescent="0.2">
      <c r="A189" s="199"/>
      <c r="B189" s="200"/>
      <c r="C189" s="199"/>
      <c r="D189" s="246"/>
      <c r="E189" s="67"/>
      <c r="F189" s="93"/>
      <c r="G189" s="94"/>
      <c r="H189" s="201"/>
      <c r="I189" s="202"/>
      <c r="J189" s="203"/>
      <c r="K189" s="203"/>
      <c r="L189" s="66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  <c r="Z189" s="230"/>
      <c r="AA189" s="230"/>
      <c r="AB189" s="230"/>
      <c r="AC189" s="230"/>
      <c r="AD189" s="230"/>
      <c r="AE189" s="230"/>
      <c r="AF189" s="230"/>
      <c r="AG189" s="230"/>
      <c r="AH189" s="230"/>
      <c r="AI189" s="230"/>
      <c r="AJ189" s="230"/>
      <c r="AK189" s="230"/>
      <c r="AL189" s="230"/>
      <c r="AM189" s="230"/>
      <c r="AN189" s="230"/>
      <c r="AO189" s="230"/>
      <c r="AP189" s="230"/>
      <c r="AQ189" s="230"/>
      <c r="AR189" s="230"/>
      <c r="AS189" s="230"/>
      <c r="AT189" s="230"/>
      <c r="AU189" s="230"/>
      <c r="AV189" s="230"/>
      <c r="AW189" s="230"/>
      <c r="AX189" s="230"/>
      <c r="AY189" s="230"/>
      <c r="AZ189" s="230"/>
      <c r="BA189" s="230"/>
      <c r="BB189" s="230"/>
      <c r="BC189" s="230"/>
      <c r="BD189" s="230"/>
      <c r="BE189" s="230"/>
      <c r="BF189" s="230"/>
      <c r="BG189" s="230"/>
      <c r="BH189" s="230"/>
      <c r="BI189" s="230"/>
      <c r="BJ189" s="230"/>
      <c r="BK189" s="230"/>
      <c r="BL189" s="230"/>
      <c r="BM189" s="230"/>
      <c r="BN189" s="230"/>
      <c r="BO189" s="230"/>
      <c r="BP189" s="230"/>
      <c r="BQ189" s="230"/>
      <c r="BR189" s="230"/>
      <c r="BS189" s="230"/>
      <c r="BT189" s="230"/>
      <c r="BU189" s="230"/>
      <c r="BV189" s="230"/>
      <c r="BW189" s="230"/>
      <c r="BX189" s="230"/>
      <c r="BY189" s="230"/>
      <c r="BZ189" s="230"/>
      <c r="CA189" s="230"/>
      <c r="CB189" s="230"/>
      <c r="CC189" s="230"/>
      <c r="CD189" s="230"/>
      <c r="CE189" s="230"/>
      <c r="CF189" s="230"/>
      <c r="CG189" s="230"/>
      <c r="CH189" s="231"/>
      <c r="CI189" s="231"/>
      <c r="CJ189" s="231"/>
      <c r="CK189" s="231"/>
    </row>
    <row r="190" spans="1:89" ht="12.75" x14ac:dyDescent="0.2">
      <c r="A190" s="199"/>
      <c r="B190" s="200"/>
      <c r="C190" s="199"/>
      <c r="D190" s="246"/>
      <c r="E190" s="67"/>
      <c r="F190" s="93"/>
      <c r="G190" s="94"/>
      <c r="H190" s="201"/>
      <c r="I190" s="202"/>
      <c r="J190" s="203"/>
      <c r="K190" s="203"/>
      <c r="L190" s="66"/>
      <c r="M190" s="230"/>
      <c r="N190" s="230"/>
      <c r="O190" s="230"/>
      <c r="P190" s="230"/>
      <c r="Q190" s="230"/>
      <c r="R190" s="230"/>
      <c r="S190" s="230"/>
      <c r="T190" s="230"/>
      <c r="U190" s="230"/>
      <c r="V190" s="230"/>
      <c r="W190" s="230"/>
      <c r="X190" s="230"/>
      <c r="Y190" s="230"/>
      <c r="Z190" s="230"/>
      <c r="AA190" s="230"/>
      <c r="AB190" s="230"/>
      <c r="AC190" s="230"/>
      <c r="AD190" s="230"/>
      <c r="AE190" s="230"/>
      <c r="AF190" s="230"/>
      <c r="AG190" s="230"/>
      <c r="AH190" s="230"/>
      <c r="AI190" s="230"/>
      <c r="AJ190" s="230"/>
      <c r="AK190" s="230"/>
      <c r="AL190" s="230"/>
      <c r="AM190" s="230"/>
      <c r="AN190" s="230"/>
      <c r="AO190" s="230"/>
      <c r="AP190" s="230"/>
      <c r="AQ190" s="230"/>
      <c r="AR190" s="230"/>
      <c r="AS190" s="230"/>
      <c r="AT190" s="230"/>
      <c r="AU190" s="230"/>
      <c r="AV190" s="230"/>
      <c r="AW190" s="230"/>
      <c r="AX190" s="230"/>
      <c r="AY190" s="230"/>
      <c r="AZ190" s="230"/>
      <c r="BA190" s="230"/>
      <c r="BB190" s="230"/>
      <c r="BC190" s="230"/>
      <c r="BD190" s="230"/>
      <c r="BE190" s="230"/>
      <c r="BF190" s="230"/>
      <c r="BG190" s="230"/>
      <c r="BH190" s="230"/>
      <c r="BI190" s="230"/>
      <c r="BJ190" s="230"/>
      <c r="BK190" s="230"/>
      <c r="BL190" s="230"/>
      <c r="BM190" s="230"/>
      <c r="BN190" s="230"/>
      <c r="BO190" s="230"/>
      <c r="BP190" s="230"/>
      <c r="BQ190" s="230"/>
      <c r="BR190" s="230"/>
      <c r="BS190" s="230"/>
      <c r="BT190" s="230"/>
      <c r="BU190" s="230"/>
      <c r="BV190" s="230"/>
      <c r="BW190" s="230"/>
      <c r="BX190" s="230"/>
      <c r="BY190" s="230"/>
      <c r="BZ190" s="230"/>
      <c r="CA190" s="230"/>
      <c r="CB190" s="230"/>
      <c r="CC190" s="230"/>
      <c r="CD190" s="230"/>
      <c r="CE190" s="230"/>
      <c r="CF190" s="230"/>
      <c r="CG190" s="230"/>
      <c r="CH190" s="231"/>
      <c r="CI190" s="231"/>
      <c r="CJ190" s="231"/>
      <c r="CK190" s="231"/>
    </row>
    <row r="191" spans="1:89" ht="12.75" x14ac:dyDescent="0.2">
      <c r="A191" s="199"/>
      <c r="B191" s="200"/>
      <c r="C191" s="199"/>
      <c r="D191" s="246"/>
      <c r="E191" s="67"/>
      <c r="F191" s="93"/>
      <c r="G191" s="94"/>
      <c r="H191" s="201"/>
      <c r="I191" s="202"/>
      <c r="J191" s="203"/>
      <c r="K191" s="203"/>
      <c r="L191" s="66"/>
      <c r="M191" s="230"/>
      <c r="N191" s="230"/>
      <c r="O191" s="230"/>
      <c r="P191" s="230"/>
      <c r="Q191" s="230"/>
      <c r="R191" s="230"/>
      <c r="S191" s="230"/>
      <c r="T191" s="230"/>
      <c r="U191" s="230"/>
      <c r="V191" s="230"/>
      <c r="W191" s="230"/>
      <c r="X191" s="230"/>
      <c r="Y191" s="230"/>
      <c r="Z191" s="230"/>
      <c r="AA191" s="230"/>
      <c r="AB191" s="230"/>
      <c r="AC191" s="230"/>
      <c r="AD191" s="230"/>
      <c r="AE191" s="230"/>
      <c r="AF191" s="230"/>
      <c r="AG191" s="230"/>
      <c r="AH191" s="230"/>
      <c r="AI191" s="230"/>
      <c r="AJ191" s="230"/>
      <c r="AK191" s="230"/>
      <c r="AL191" s="230"/>
      <c r="AM191" s="230"/>
      <c r="AN191" s="230"/>
      <c r="AO191" s="230"/>
      <c r="AP191" s="230"/>
      <c r="AQ191" s="230"/>
      <c r="AR191" s="230"/>
      <c r="AS191" s="230"/>
      <c r="AT191" s="230"/>
      <c r="AU191" s="230"/>
      <c r="AV191" s="230"/>
      <c r="AW191" s="230"/>
      <c r="AX191" s="230"/>
      <c r="AY191" s="230"/>
      <c r="AZ191" s="230"/>
      <c r="BA191" s="230"/>
      <c r="BB191" s="230"/>
      <c r="BC191" s="230"/>
      <c r="BD191" s="230"/>
      <c r="BE191" s="230"/>
      <c r="BF191" s="230"/>
      <c r="BG191" s="230"/>
      <c r="BH191" s="230"/>
      <c r="BI191" s="230"/>
      <c r="BJ191" s="230"/>
      <c r="BK191" s="230"/>
      <c r="BL191" s="230"/>
      <c r="BM191" s="230"/>
      <c r="BN191" s="230"/>
      <c r="BO191" s="230"/>
      <c r="BP191" s="230"/>
      <c r="BQ191" s="230"/>
      <c r="BR191" s="230"/>
      <c r="BS191" s="230"/>
      <c r="BT191" s="230"/>
      <c r="BU191" s="230"/>
      <c r="BV191" s="230"/>
      <c r="BW191" s="230"/>
      <c r="BX191" s="230"/>
      <c r="BY191" s="230"/>
      <c r="BZ191" s="230"/>
      <c r="CA191" s="230"/>
      <c r="CB191" s="230"/>
      <c r="CC191" s="187"/>
      <c r="CD191" s="230"/>
      <c r="CE191" s="230"/>
      <c r="CF191" s="230"/>
      <c r="CG191" s="230"/>
      <c r="CH191" s="231"/>
      <c r="CI191" s="231"/>
      <c r="CJ191" s="231"/>
      <c r="CK191" s="231"/>
    </row>
    <row r="192" spans="1:89" ht="12.75" x14ac:dyDescent="0.2">
      <c r="A192" s="116"/>
      <c r="B192" s="193"/>
      <c r="C192" s="116"/>
      <c r="D192" s="96"/>
      <c r="E192" s="95"/>
      <c r="F192" s="95"/>
      <c r="G192" s="95"/>
      <c r="H192" s="95"/>
      <c r="I192" s="116"/>
      <c r="J192" s="116"/>
      <c r="K192" s="116"/>
      <c r="L192" s="116"/>
      <c r="M192" s="184" t="s">
        <v>350</v>
      </c>
      <c r="N192" s="184" t="s">
        <v>353</v>
      </c>
      <c r="O192" s="184" t="s">
        <v>345</v>
      </c>
      <c r="P192" s="185" t="s">
        <v>387</v>
      </c>
      <c r="Q192" s="184" t="s">
        <v>342</v>
      </c>
      <c r="R192" s="184" t="s">
        <v>632</v>
      </c>
      <c r="S192" s="184" t="s">
        <v>355</v>
      </c>
      <c r="T192" s="184" t="s">
        <v>214</v>
      </c>
      <c r="U192" s="184" t="s">
        <v>374</v>
      </c>
      <c r="V192" s="184" t="s">
        <v>360</v>
      </c>
      <c r="W192" s="184" t="s">
        <v>371</v>
      </c>
      <c r="X192" s="184" t="s">
        <v>368</v>
      </c>
      <c r="Y192" s="185" t="s">
        <v>427</v>
      </c>
      <c r="Z192" s="184" t="s">
        <v>363</v>
      </c>
      <c r="AA192" s="184" t="s">
        <v>390</v>
      </c>
      <c r="AB192" s="184" t="s">
        <v>382</v>
      </c>
      <c r="AC192" s="184" t="s">
        <v>733</v>
      </c>
      <c r="AD192" s="185" t="s">
        <v>445</v>
      </c>
      <c r="AE192" s="184" t="s">
        <v>379</v>
      </c>
      <c r="AF192" s="184" t="s">
        <v>400</v>
      </c>
      <c r="AG192" s="184" t="s">
        <v>403</v>
      </c>
      <c r="AH192" s="186" t="s">
        <v>395</v>
      </c>
      <c r="AI192" s="185" t="s">
        <v>636</v>
      </c>
      <c r="AJ192" s="184" t="s">
        <v>202</v>
      </c>
      <c r="AK192" s="184" t="s">
        <v>734</v>
      </c>
      <c r="AL192" s="184" t="s">
        <v>418</v>
      </c>
      <c r="AM192" s="184" t="s">
        <v>415</v>
      </c>
      <c r="AN192" s="184" t="s">
        <v>406</v>
      </c>
      <c r="AO192" s="184" t="s">
        <v>200</v>
      </c>
      <c r="AP192" s="184" t="s">
        <v>409</v>
      </c>
      <c r="AQ192" s="185" t="s">
        <v>637</v>
      </c>
      <c r="AR192" s="184" t="s">
        <v>307</v>
      </c>
      <c r="AS192" s="184" t="s">
        <v>421</v>
      </c>
      <c r="AT192" s="185" t="s">
        <v>638</v>
      </c>
      <c r="AU192" s="184" t="s">
        <v>430</v>
      </c>
      <c r="AV192" s="184" t="s">
        <v>438</v>
      </c>
      <c r="AW192" s="184" t="s">
        <v>433</v>
      </c>
      <c r="AX192" s="185" t="s">
        <v>639</v>
      </c>
      <c r="AY192" s="184" t="s">
        <v>441</v>
      </c>
      <c r="AZ192" s="184" t="s">
        <v>472</v>
      </c>
      <c r="BA192" s="184" t="s">
        <v>456</v>
      </c>
      <c r="BB192" s="186" t="s">
        <v>201</v>
      </c>
      <c r="BC192" s="184" t="s">
        <v>732</v>
      </c>
      <c r="BD192" s="184" t="s">
        <v>448</v>
      </c>
      <c r="BE192" s="184" t="s">
        <v>464</v>
      </c>
      <c r="BF192" s="184" t="s">
        <v>461</v>
      </c>
      <c r="BG192" s="184" t="s">
        <v>453</v>
      </c>
      <c r="BH192" s="184" t="s">
        <v>469</v>
      </c>
      <c r="BI192" s="184" t="s">
        <v>542</v>
      </c>
      <c r="BJ192" s="186" t="s">
        <v>475</v>
      </c>
      <c r="BK192" s="184" t="s">
        <v>478</v>
      </c>
      <c r="BL192" s="184" t="s">
        <v>481</v>
      </c>
      <c r="BM192" s="184" t="s">
        <v>484</v>
      </c>
      <c r="BN192" s="186" t="s">
        <v>487</v>
      </c>
      <c r="BO192" s="184" t="s">
        <v>490</v>
      </c>
      <c r="BP192" s="184" t="s">
        <v>493</v>
      </c>
      <c r="BQ192" s="184" t="s">
        <v>496</v>
      </c>
      <c r="BR192" s="186" t="s">
        <v>499</v>
      </c>
      <c r="BS192" s="184" t="s">
        <v>502</v>
      </c>
      <c r="BT192" s="184" t="s">
        <v>505</v>
      </c>
      <c r="BU192" s="184" t="s">
        <v>508</v>
      </c>
      <c r="BV192" s="184" t="s">
        <v>511</v>
      </c>
      <c r="BW192" s="187" t="s">
        <v>514</v>
      </c>
      <c r="BX192" s="187" t="s">
        <v>517</v>
      </c>
      <c r="BY192" s="187" t="s">
        <v>520</v>
      </c>
      <c r="BZ192" s="187" t="s">
        <v>719</v>
      </c>
      <c r="CA192" s="187" t="s">
        <v>532</v>
      </c>
      <c r="CB192" s="187" t="s">
        <v>704</v>
      </c>
      <c r="CC192" s="187" t="s">
        <v>705</v>
      </c>
      <c r="CD192" s="187" t="s">
        <v>640</v>
      </c>
      <c r="CE192" s="187" t="s">
        <v>641</v>
      </c>
      <c r="CF192" s="187" t="s">
        <v>642</v>
      </c>
      <c r="CG192" s="198" t="s">
        <v>699</v>
      </c>
      <c r="CH192" s="198" t="s">
        <v>700</v>
      </c>
      <c r="CI192" s="198" t="s">
        <v>701</v>
      </c>
    </row>
    <row r="193" spans="1:89" ht="12.75" x14ac:dyDescent="0.2">
      <c r="A193" s="96">
        <f>COUNT(A3:A191)</f>
        <v>179</v>
      </c>
      <c r="B193" s="95" t="s">
        <v>160</v>
      </c>
      <c r="C193" s="95"/>
      <c r="D193" s="247"/>
      <c r="E193" s="116"/>
      <c r="F193" s="116"/>
      <c r="G193" s="116"/>
      <c r="H193" s="116"/>
      <c r="I193" s="97"/>
      <c r="J193" s="97"/>
      <c r="K193" s="97"/>
      <c r="L193" s="116"/>
      <c r="M193" s="278" t="s">
        <v>203</v>
      </c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  <c r="AA193" s="285"/>
      <c r="AB193" s="285"/>
      <c r="AC193" s="279" t="s">
        <v>204</v>
      </c>
      <c r="AD193" s="285"/>
      <c r="AE193" s="285"/>
      <c r="AF193" s="285"/>
      <c r="AG193" s="285"/>
      <c r="AH193" s="285"/>
      <c r="AI193" s="285"/>
      <c r="AJ193" s="285"/>
      <c r="AK193" s="285"/>
      <c r="AL193" s="285"/>
      <c r="AM193" s="285"/>
      <c r="AN193" s="285"/>
      <c r="AO193" s="285"/>
      <c r="AP193" s="285"/>
      <c r="AQ193" s="285"/>
      <c r="AR193" s="285"/>
      <c r="AS193" s="285"/>
      <c r="AT193" s="285"/>
      <c r="AU193" s="285"/>
      <c r="AV193" s="285"/>
      <c r="AW193" s="285"/>
      <c r="AX193" s="285"/>
      <c r="AY193" s="285"/>
      <c r="AZ193" s="280" t="s">
        <v>205</v>
      </c>
      <c r="BA193" s="285"/>
      <c r="BB193" s="285"/>
      <c r="BC193" s="285"/>
      <c r="BD193" s="285"/>
      <c r="BE193" s="285"/>
      <c r="BF193" s="285"/>
      <c r="BG193" s="285"/>
      <c r="BH193" s="285"/>
      <c r="BI193" s="285"/>
      <c r="BJ193" s="285"/>
      <c r="BK193" s="285"/>
      <c r="BL193" s="281" t="s">
        <v>206</v>
      </c>
      <c r="BM193" s="285"/>
      <c r="BN193" s="285"/>
      <c r="BO193" s="285"/>
      <c r="BP193" s="285"/>
      <c r="BQ193" s="285"/>
      <c r="BR193" s="285"/>
      <c r="BS193" s="285"/>
      <c r="BT193" s="285"/>
      <c r="BU193" s="285"/>
      <c r="BV193" s="285"/>
      <c r="BW193" s="285"/>
      <c r="BX193" s="285"/>
      <c r="BY193" s="285"/>
      <c r="BZ193" s="285"/>
      <c r="CA193" s="285"/>
      <c r="CB193" s="286" t="s">
        <v>208</v>
      </c>
      <c r="CC193" s="283"/>
      <c r="CD193" s="282" t="s">
        <v>209</v>
      </c>
      <c r="CE193" s="285"/>
      <c r="CF193" s="285"/>
      <c r="CG193" s="284" t="s">
        <v>714</v>
      </c>
      <c r="CH193" s="283"/>
      <c r="CI193" s="283"/>
    </row>
    <row r="194" spans="1:89" ht="12.75" x14ac:dyDescent="0.2">
      <c r="A194" s="98"/>
      <c r="B194" s="99"/>
      <c r="C194" s="98" t="s">
        <v>161</v>
      </c>
      <c r="D194" s="99"/>
      <c r="E194" s="98"/>
      <c r="F194" s="98"/>
      <c r="G194" s="98"/>
      <c r="H194" s="98"/>
      <c r="I194" s="98"/>
      <c r="J194" s="98"/>
      <c r="L194" s="100" t="s">
        <v>211</v>
      </c>
      <c r="M194" s="101">
        <f t="shared" ref="M194:AR194" si="28">COUNTIF(M3:M191,"INSC")</f>
        <v>41</v>
      </c>
      <c r="N194" s="101">
        <f t="shared" si="28"/>
        <v>39</v>
      </c>
      <c r="O194" s="101">
        <f t="shared" si="28"/>
        <v>46</v>
      </c>
      <c r="P194" s="101">
        <f t="shared" si="28"/>
        <v>42</v>
      </c>
      <c r="Q194" s="101">
        <f t="shared" si="28"/>
        <v>38</v>
      </c>
      <c r="R194" s="101">
        <f t="shared" si="28"/>
        <v>31</v>
      </c>
      <c r="S194" s="101">
        <f t="shared" si="28"/>
        <v>35</v>
      </c>
      <c r="T194" s="101">
        <f t="shared" si="28"/>
        <v>0</v>
      </c>
      <c r="U194" s="101">
        <f t="shared" si="28"/>
        <v>14</v>
      </c>
      <c r="V194" s="101">
        <f t="shared" si="28"/>
        <v>0</v>
      </c>
      <c r="W194" s="101">
        <f t="shared" si="28"/>
        <v>1</v>
      </c>
      <c r="X194" s="101">
        <f t="shared" si="28"/>
        <v>0</v>
      </c>
      <c r="Y194" s="101">
        <f t="shared" si="28"/>
        <v>0</v>
      </c>
      <c r="Z194" s="101">
        <f t="shared" si="28"/>
        <v>5</v>
      </c>
      <c r="AA194" s="101">
        <f t="shared" si="28"/>
        <v>28</v>
      </c>
      <c r="AB194" s="101">
        <f t="shared" si="28"/>
        <v>32</v>
      </c>
      <c r="AC194" s="101">
        <f t="shared" si="28"/>
        <v>31</v>
      </c>
      <c r="AD194" s="101">
        <f t="shared" si="28"/>
        <v>42</v>
      </c>
      <c r="AE194" s="101">
        <f t="shared" si="28"/>
        <v>23</v>
      </c>
      <c r="AF194" s="101">
        <f t="shared" si="28"/>
        <v>16</v>
      </c>
      <c r="AG194" s="101">
        <f t="shared" si="28"/>
        <v>18</v>
      </c>
      <c r="AH194" s="101">
        <f t="shared" si="28"/>
        <v>8</v>
      </c>
      <c r="AI194" s="101">
        <f t="shared" si="28"/>
        <v>0</v>
      </c>
      <c r="AJ194" s="101">
        <f t="shared" si="28"/>
        <v>16</v>
      </c>
      <c r="AK194" s="101">
        <f t="shared" si="28"/>
        <v>9</v>
      </c>
      <c r="AL194" s="101">
        <f t="shared" si="28"/>
        <v>23</v>
      </c>
      <c r="AM194" s="101">
        <f t="shared" si="28"/>
        <v>14</v>
      </c>
      <c r="AN194" s="101">
        <f t="shared" si="28"/>
        <v>17</v>
      </c>
      <c r="AO194" s="101">
        <f t="shared" si="28"/>
        <v>31</v>
      </c>
      <c r="AP194" s="101">
        <f t="shared" si="28"/>
        <v>27</v>
      </c>
      <c r="AQ194" s="101">
        <f t="shared" si="28"/>
        <v>29</v>
      </c>
      <c r="AR194" s="101">
        <f t="shared" si="28"/>
        <v>0</v>
      </c>
      <c r="AS194" s="101">
        <f t="shared" ref="AS194:BX194" si="29">COUNTIF(AS3:AS191,"INSC")</f>
        <v>7</v>
      </c>
      <c r="AT194" s="101">
        <f t="shared" si="29"/>
        <v>13</v>
      </c>
      <c r="AU194" s="101">
        <f t="shared" si="29"/>
        <v>12</v>
      </c>
      <c r="AV194" s="101">
        <f t="shared" si="29"/>
        <v>14</v>
      </c>
      <c r="AW194" s="101">
        <f t="shared" si="29"/>
        <v>25</v>
      </c>
      <c r="AX194" s="101">
        <f t="shared" si="29"/>
        <v>16</v>
      </c>
      <c r="AY194" s="101">
        <f t="shared" si="29"/>
        <v>3</v>
      </c>
      <c r="AZ194" s="101">
        <f t="shared" si="29"/>
        <v>7</v>
      </c>
      <c r="BA194" s="101">
        <f t="shared" si="29"/>
        <v>10</v>
      </c>
      <c r="BB194" s="101">
        <f t="shared" si="29"/>
        <v>9</v>
      </c>
      <c r="BC194" s="101">
        <f t="shared" si="29"/>
        <v>10</v>
      </c>
      <c r="BD194" s="101">
        <f t="shared" si="29"/>
        <v>12</v>
      </c>
      <c r="BE194" s="101">
        <f t="shared" si="29"/>
        <v>16</v>
      </c>
      <c r="BF194" s="101">
        <f t="shared" si="29"/>
        <v>0</v>
      </c>
      <c r="BG194" s="101">
        <f t="shared" si="29"/>
        <v>1</v>
      </c>
      <c r="BH194" s="101">
        <f t="shared" si="29"/>
        <v>1</v>
      </c>
      <c r="BI194" s="101">
        <f t="shared" si="29"/>
        <v>10</v>
      </c>
      <c r="BJ194" s="101">
        <f t="shared" si="29"/>
        <v>0</v>
      </c>
      <c r="BK194" s="101">
        <f t="shared" si="29"/>
        <v>5</v>
      </c>
      <c r="BL194" s="101">
        <f t="shared" si="29"/>
        <v>21</v>
      </c>
      <c r="BM194" s="101">
        <f t="shared" si="29"/>
        <v>0</v>
      </c>
      <c r="BN194" s="101">
        <f t="shared" si="29"/>
        <v>1</v>
      </c>
      <c r="BO194" s="101">
        <f t="shared" si="29"/>
        <v>2</v>
      </c>
      <c r="BP194" s="101">
        <f t="shared" si="29"/>
        <v>5</v>
      </c>
      <c r="BQ194" s="101">
        <f t="shared" si="29"/>
        <v>0</v>
      </c>
      <c r="BR194" s="101">
        <f t="shared" si="29"/>
        <v>7</v>
      </c>
      <c r="BS194" s="101">
        <f t="shared" si="29"/>
        <v>0</v>
      </c>
      <c r="BT194" s="101">
        <f t="shared" si="29"/>
        <v>3</v>
      </c>
      <c r="BU194" s="101">
        <f t="shared" si="29"/>
        <v>2</v>
      </c>
      <c r="BV194" s="101">
        <f t="shared" si="29"/>
        <v>4</v>
      </c>
      <c r="BW194" s="101">
        <f t="shared" si="29"/>
        <v>4</v>
      </c>
      <c r="BX194" s="101">
        <f t="shared" si="29"/>
        <v>1</v>
      </c>
      <c r="BY194" s="101">
        <f t="shared" ref="BY194:CI194" si="30">COUNTIF(BY3:BY191,"INSC")</f>
        <v>2</v>
      </c>
      <c r="BZ194" s="101">
        <f t="shared" si="30"/>
        <v>1</v>
      </c>
      <c r="CA194" s="101">
        <f t="shared" si="30"/>
        <v>17</v>
      </c>
      <c r="CB194" s="101">
        <f t="shared" si="30"/>
        <v>5</v>
      </c>
      <c r="CC194" s="101">
        <f t="shared" si="30"/>
        <v>0</v>
      </c>
      <c r="CD194" s="101">
        <f t="shared" si="30"/>
        <v>39</v>
      </c>
      <c r="CE194" s="101">
        <f t="shared" si="30"/>
        <v>13</v>
      </c>
      <c r="CF194" s="101">
        <f t="shared" si="30"/>
        <v>14</v>
      </c>
      <c r="CG194" s="101">
        <f t="shared" si="30"/>
        <v>0</v>
      </c>
      <c r="CH194" s="101">
        <f t="shared" si="30"/>
        <v>0</v>
      </c>
      <c r="CI194" s="101">
        <f t="shared" si="30"/>
        <v>0</v>
      </c>
    </row>
    <row r="195" spans="1:89" ht="12.75" x14ac:dyDescent="0.2">
      <c r="A195" s="102"/>
      <c r="B195" s="103"/>
      <c r="C195" s="102"/>
      <c r="D195" s="103"/>
      <c r="E195" s="102"/>
      <c r="F195" s="102"/>
      <c r="G195" s="102"/>
      <c r="H195" s="102"/>
      <c r="I195" s="102"/>
      <c r="J195" s="102"/>
      <c r="L195" s="104" t="s">
        <v>162</v>
      </c>
      <c r="M195" s="105">
        <f t="shared" ref="M195:AR195" si="31">COUNTIF(M3:M191,5)</f>
        <v>0</v>
      </c>
      <c r="N195" s="105">
        <f t="shared" si="31"/>
        <v>0</v>
      </c>
      <c r="O195" s="105">
        <f t="shared" si="31"/>
        <v>0</v>
      </c>
      <c r="P195" s="105">
        <f t="shared" si="31"/>
        <v>0</v>
      </c>
      <c r="Q195" s="105">
        <f t="shared" si="31"/>
        <v>0</v>
      </c>
      <c r="R195" s="105">
        <f t="shared" si="31"/>
        <v>0</v>
      </c>
      <c r="S195" s="105">
        <f t="shared" si="31"/>
        <v>0</v>
      </c>
      <c r="T195" s="105">
        <f t="shared" si="31"/>
        <v>4</v>
      </c>
      <c r="U195" s="105">
        <f t="shared" si="31"/>
        <v>0</v>
      </c>
      <c r="V195" s="105">
        <f t="shared" si="31"/>
        <v>0</v>
      </c>
      <c r="W195" s="105">
        <f t="shared" si="31"/>
        <v>5</v>
      </c>
      <c r="X195" s="105">
        <f t="shared" si="31"/>
        <v>0</v>
      </c>
      <c r="Y195" s="105">
        <f t="shared" si="31"/>
        <v>2</v>
      </c>
      <c r="Z195" s="105">
        <f t="shared" si="31"/>
        <v>0</v>
      </c>
      <c r="AA195" s="105">
        <f t="shared" si="31"/>
        <v>0</v>
      </c>
      <c r="AB195" s="105">
        <f t="shared" si="31"/>
        <v>0</v>
      </c>
      <c r="AC195" s="105">
        <f t="shared" si="31"/>
        <v>0</v>
      </c>
      <c r="AD195" s="105">
        <f t="shared" si="31"/>
        <v>0</v>
      </c>
      <c r="AE195" s="105">
        <f t="shared" si="31"/>
        <v>0</v>
      </c>
      <c r="AF195" s="105">
        <f t="shared" si="31"/>
        <v>0</v>
      </c>
      <c r="AG195" s="105">
        <f t="shared" si="31"/>
        <v>0</v>
      </c>
      <c r="AH195" s="105">
        <f t="shared" si="31"/>
        <v>0</v>
      </c>
      <c r="AI195" s="105">
        <f t="shared" si="31"/>
        <v>2</v>
      </c>
      <c r="AJ195" s="105">
        <f t="shared" si="31"/>
        <v>0</v>
      </c>
      <c r="AK195" s="105">
        <f t="shared" si="31"/>
        <v>0</v>
      </c>
      <c r="AL195" s="105">
        <f t="shared" si="31"/>
        <v>0</v>
      </c>
      <c r="AM195" s="105">
        <f t="shared" si="31"/>
        <v>0</v>
      </c>
      <c r="AN195" s="105">
        <f t="shared" si="31"/>
        <v>0</v>
      </c>
      <c r="AO195" s="105">
        <f t="shared" si="31"/>
        <v>0</v>
      </c>
      <c r="AP195" s="105">
        <f t="shared" si="31"/>
        <v>0</v>
      </c>
      <c r="AQ195" s="105">
        <f t="shared" si="31"/>
        <v>0</v>
      </c>
      <c r="AR195" s="105">
        <f t="shared" si="31"/>
        <v>1</v>
      </c>
      <c r="AS195" s="105">
        <f t="shared" ref="AS195:BX195" si="32">COUNTIF(AS3:AS191,5)</f>
        <v>0</v>
      </c>
      <c r="AT195" s="105">
        <f t="shared" si="32"/>
        <v>0</v>
      </c>
      <c r="AU195" s="105">
        <f t="shared" si="32"/>
        <v>2</v>
      </c>
      <c r="AV195" s="105">
        <f t="shared" si="32"/>
        <v>1</v>
      </c>
      <c r="AW195" s="105">
        <f t="shared" si="32"/>
        <v>0</v>
      </c>
      <c r="AX195" s="105">
        <f t="shared" si="32"/>
        <v>0</v>
      </c>
      <c r="AY195" s="105">
        <f t="shared" si="32"/>
        <v>1</v>
      </c>
      <c r="AZ195" s="105">
        <f t="shared" si="32"/>
        <v>0</v>
      </c>
      <c r="BA195" s="105">
        <f t="shared" si="32"/>
        <v>0</v>
      </c>
      <c r="BB195" s="105">
        <f t="shared" si="32"/>
        <v>0</v>
      </c>
      <c r="BC195" s="105">
        <f t="shared" si="32"/>
        <v>0</v>
      </c>
      <c r="BD195" s="105">
        <f t="shared" si="32"/>
        <v>0</v>
      </c>
      <c r="BE195" s="105">
        <f t="shared" si="32"/>
        <v>0</v>
      </c>
      <c r="BF195" s="105">
        <f t="shared" si="32"/>
        <v>0</v>
      </c>
      <c r="BG195" s="105">
        <f t="shared" si="32"/>
        <v>0</v>
      </c>
      <c r="BH195" s="105">
        <f t="shared" si="32"/>
        <v>0</v>
      </c>
      <c r="BI195" s="105">
        <f t="shared" si="32"/>
        <v>0</v>
      </c>
      <c r="BJ195" s="105">
        <f t="shared" si="32"/>
        <v>0</v>
      </c>
      <c r="BK195" s="105">
        <f t="shared" si="32"/>
        <v>1</v>
      </c>
      <c r="BL195" s="105">
        <f t="shared" si="32"/>
        <v>1</v>
      </c>
      <c r="BM195" s="105">
        <f t="shared" si="32"/>
        <v>0</v>
      </c>
      <c r="BN195" s="105">
        <f t="shared" si="32"/>
        <v>0</v>
      </c>
      <c r="BO195" s="105">
        <f t="shared" si="32"/>
        <v>0</v>
      </c>
      <c r="BP195" s="105">
        <f t="shared" si="32"/>
        <v>0</v>
      </c>
      <c r="BQ195" s="105">
        <f t="shared" si="32"/>
        <v>0</v>
      </c>
      <c r="BR195" s="105">
        <f t="shared" si="32"/>
        <v>1</v>
      </c>
      <c r="BS195" s="105">
        <f t="shared" si="32"/>
        <v>0</v>
      </c>
      <c r="BT195" s="105">
        <f t="shared" si="32"/>
        <v>0</v>
      </c>
      <c r="BU195" s="105">
        <f t="shared" si="32"/>
        <v>0</v>
      </c>
      <c r="BV195" s="105">
        <f t="shared" si="32"/>
        <v>0</v>
      </c>
      <c r="BW195" s="105">
        <f t="shared" si="32"/>
        <v>0</v>
      </c>
      <c r="BX195" s="105">
        <f t="shared" si="32"/>
        <v>0</v>
      </c>
      <c r="BY195" s="105">
        <f t="shared" ref="BY195:CI195" si="33">COUNTIF(BY3:BY191,5)</f>
        <v>0</v>
      </c>
      <c r="BZ195" s="105">
        <f t="shared" si="33"/>
        <v>0</v>
      </c>
      <c r="CA195" s="105">
        <f t="shared" si="33"/>
        <v>1</v>
      </c>
      <c r="CB195" s="105">
        <f t="shared" si="33"/>
        <v>0</v>
      </c>
      <c r="CC195" s="105">
        <f t="shared" si="33"/>
        <v>0</v>
      </c>
      <c r="CD195" s="105">
        <f t="shared" si="33"/>
        <v>0</v>
      </c>
      <c r="CE195" s="105">
        <f t="shared" si="33"/>
        <v>0</v>
      </c>
      <c r="CF195" s="105">
        <f t="shared" si="33"/>
        <v>0</v>
      </c>
      <c r="CG195" s="105">
        <f t="shared" si="33"/>
        <v>0</v>
      </c>
      <c r="CH195" s="105">
        <f t="shared" si="33"/>
        <v>0</v>
      </c>
      <c r="CI195" s="105">
        <f t="shared" si="33"/>
        <v>0</v>
      </c>
    </row>
    <row r="196" spans="1:89" ht="12.75" x14ac:dyDescent="0.2">
      <c r="A196" s="102"/>
      <c r="B196" s="103"/>
      <c r="C196" s="102"/>
      <c r="D196" s="103"/>
      <c r="E196" s="102"/>
      <c r="F196" s="102"/>
      <c r="G196" s="102"/>
      <c r="H196" s="102"/>
      <c r="I196" s="102"/>
      <c r="J196" s="102"/>
      <c r="L196" s="104" t="s">
        <v>191</v>
      </c>
      <c r="M196" s="105">
        <f t="shared" ref="M196:AR196" si="34">COUNTIF(M3:M191,"BA")</f>
        <v>0</v>
      </c>
      <c r="N196" s="105">
        <f t="shared" si="34"/>
        <v>0</v>
      </c>
      <c r="O196" s="105">
        <f t="shared" si="34"/>
        <v>1</v>
      </c>
      <c r="P196" s="105">
        <f t="shared" si="34"/>
        <v>0</v>
      </c>
      <c r="Q196" s="105">
        <f t="shared" si="34"/>
        <v>0</v>
      </c>
      <c r="R196" s="105">
        <f t="shared" si="34"/>
        <v>0</v>
      </c>
      <c r="S196" s="105">
        <f t="shared" si="34"/>
        <v>0</v>
      </c>
      <c r="T196" s="105">
        <f t="shared" si="34"/>
        <v>0</v>
      </c>
      <c r="U196" s="105">
        <f t="shared" si="34"/>
        <v>1</v>
      </c>
      <c r="V196" s="105">
        <f t="shared" si="34"/>
        <v>1</v>
      </c>
      <c r="W196" s="105">
        <f t="shared" si="34"/>
        <v>0</v>
      </c>
      <c r="X196" s="105">
        <f t="shared" si="34"/>
        <v>1</v>
      </c>
      <c r="Y196" s="105">
        <f t="shared" si="34"/>
        <v>0</v>
      </c>
      <c r="Z196" s="105">
        <f t="shared" si="34"/>
        <v>0</v>
      </c>
      <c r="AA196" s="105">
        <f t="shared" si="34"/>
        <v>0</v>
      </c>
      <c r="AB196" s="105">
        <f t="shared" si="34"/>
        <v>0</v>
      </c>
      <c r="AC196" s="105">
        <f t="shared" si="34"/>
        <v>0</v>
      </c>
      <c r="AD196" s="105">
        <f t="shared" si="34"/>
        <v>0</v>
      </c>
      <c r="AE196" s="105">
        <f t="shared" si="34"/>
        <v>0</v>
      </c>
      <c r="AF196" s="105">
        <f t="shared" si="34"/>
        <v>0</v>
      </c>
      <c r="AG196" s="105">
        <f t="shared" si="34"/>
        <v>1</v>
      </c>
      <c r="AH196" s="105">
        <f t="shared" si="34"/>
        <v>1</v>
      </c>
      <c r="AI196" s="105">
        <f t="shared" si="34"/>
        <v>0</v>
      </c>
      <c r="AJ196" s="105">
        <f t="shared" si="34"/>
        <v>0</v>
      </c>
      <c r="AK196" s="105">
        <f t="shared" si="34"/>
        <v>0</v>
      </c>
      <c r="AL196" s="105">
        <f t="shared" si="34"/>
        <v>0</v>
      </c>
      <c r="AM196" s="105">
        <f t="shared" si="34"/>
        <v>0</v>
      </c>
      <c r="AN196" s="105">
        <f t="shared" si="34"/>
        <v>0</v>
      </c>
      <c r="AO196" s="105">
        <f t="shared" si="34"/>
        <v>0</v>
      </c>
      <c r="AP196" s="105">
        <f t="shared" si="34"/>
        <v>1</v>
      </c>
      <c r="AQ196" s="105">
        <f t="shared" si="34"/>
        <v>0</v>
      </c>
      <c r="AR196" s="105">
        <f t="shared" si="34"/>
        <v>0</v>
      </c>
      <c r="AS196" s="105">
        <f t="shared" ref="AS196:BX196" si="35">COUNTIF(AS3:AS191,"BA")</f>
        <v>0</v>
      </c>
      <c r="AT196" s="105">
        <f t="shared" si="35"/>
        <v>0</v>
      </c>
      <c r="AU196" s="105">
        <f t="shared" si="35"/>
        <v>0</v>
      </c>
      <c r="AV196" s="105">
        <f t="shared" si="35"/>
        <v>0</v>
      </c>
      <c r="AW196" s="105">
        <f t="shared" si="35"/>
        <v>0</v>
      </c>
      <c r="AX196" s="105">
        <f t="shared" si="35"/>
        <v>0</v>
      </c>
      <c r="AY196" s="105">
        <f t="shared" si="35"/>
        <v>0</v>
      </c>
      <c r="AZ196" s="105">
        <f t="shared" si="35"/>
        <v>0</v>
      </c>
      <c r="BA196" s="105">
        <f t="shared" si="35"/>
        <v>1</v>
      </c>
      <c r="BB196" s="105">
        <f t="shared" si="35"/>
        <v>0</v>
      </c>
      <c r="BC196" s="105">
        <f t="shared" si="35"/>
        <v>0</v>
      </c>
      <c r="BD196" s="105">
        <f t="shared" si="35"/>
        <v>0</v>
      </c>
      <c r="BE196" s="105">
        <f t="shared" si="35"/>
        <v>0</v>
      </c>
      <c r="BF196" s="105">
        <f t="shared" si="35"/>
        <v>0</v>
      </c>
      <c r="BG196" s="105">
        <f t="shared" si="35"/>
        <v>0</v>
      </c>
      <c r="BH196" s="105">
        <f t="shared" si="35"/>
        <v>0</v>
      </c>
      <c r="BI196" s="105">
        <f t="shared" si="35"/>
        <v>0</v>
      </c>
      <c r="BJ196" s="105">
        <f t="shared" si="35"/>
        <v>0</v>
      </c>
      <c r="BK196" s="105">
        <f t="shared" si="35"/>
        <v>0</v>
      </c>
      <c r="BL196" s="105">
        <f t="shared" si="35"/>
        <v>0</v>
      </c>
      <c r="BM196" s="105">
        <f t="shared" si="35"/>
        <v>0</v>
      </c>
      <c r="BN196" s="105">
        <f t="shared" si="35"/>
        <v>0</v>
      </c>
      <c r="BO196" s="105">
        <f t="shared" si="35"/>
        <v>0</v>
      </c>
      <c r="BP196" s="105">
        <f t="shared" si="35"/>
        <v>0</v>
      </c>
      <c r="BQ196" s="105">
        <f t="shared" si="35"/>
        <v>0</v>
      </c>
      <c r="BR196" s="105">
        <f t="shared" si="35"/>
        <v>0</v>
      </c>
      <c r="BS196" s="105">
        <f t="shared" si="35"/>
        <v>0</v>
      </c>
      <c r="BT196" s="105">
        <f t="shared" si="35"/>
        <v>1</v>
      </c>
      <c r="BU196" s="105">
        <f t="shared" si="35"/>
        <v>0</v>
      </c>
      <c r="BV196" s="105">
        <f t="shared" si="35"/>
        <v>0</v>
      </c>
      <c r="BW196" s="105">
        <f t="shared" si="35"/>
        <v>0</v>
      </c>
      <c r="BX196" s="105">
        <f t="shared" si="35"/>
        <v>0</v>
      </c>
      <c r="BY196" s="105">
        <f t="shared" ref="BY196:CI196" si="36">COUNTIF(BY3:BY191,"BA")</f>
        <v>0</v>
      </c>
      <c r="BZ196" s="105">
        <f t="shared" si="36"/>
        <v>0</v>
      </c>
      <c r="CA196" s="105">
        <f t="shared" si="36"/>
        <v>1</v>
      </c>
      <c r="CB196" s="105">
        <f t="shared" si="36"/>
        <v>0</v>
      </c>
      <c r="CC196" s="105">
        <f t="shared" si="36"/>
        <v>0</v>
      </c>
      <c r="CD196" s="105">
        <f t="shared" si="36"/>
        <v>0</v>
      </c>
      <c r="CE196" s="105">
        <f t="shared" si="36"/>
        <v>0</v>
      </c>
      <c r="CF196" s="105">
        <f t="shared" si="36"/>
        <v>0</v>
      </c>
      <c r="CG196" s="105">
        <f t="shared" si="36"/>
        <v>0</v>
      </c>
      <c r="CH196" s="105">
        <f t="shared" si="36"/>
        <v>0</v>
      </c>
      <c r="CI196" s="105">
        <f t="shared" si="36"/>
        <v>0</v>
      </c>
    </row>
    <row r="197" spans="1:89" ht="12.75" x14ac:dyDescent="0.2">
      <c r="A197" s="102"/>
      <c r="B197" s="103"/>
      <c r="C197" s="102"/>
      <c r="D197" s="103"/>
      <c r="E197" s="102"/>
      <c r="F197" s="102"/>
      <c r="G197" s="102"/>
      <c r="H197" s="102"/>
      <c r="I197" s="102"/>
      <c r="J197" s="102"/>
      <c r="L197" s="106" t="s">
        <v>190</v>
      </c>
      <c r="M197" s="193">
        <f t="shared" ref="M197:AR197" si="37">COUNT(M3:M191)-M195</f>
        <v>138</v>
      </c>
      <c r="N197" s="231">
        <f t="shared" si="37"/>
        <v>132</v>
      </c>
      <c r="O197" s="231">
        <f t="shared" si="37"/>
        <v>131</v>
      </c>
      <c r="P197" s="231">
        <f t="shared" si="37"/>
        <v>136</v>
      </c>
      <c r="Q197" s="231">
        <f t="shared" si="37"/>
        <v>141</v>
      </c>
      <c r="R197" s="231">
        <f t="shared" si="37"/>
        <v>134</v>
      </c>
      <c r="S197" s="231">
        <f t="shared" si="37"/>
        <v>136</v>
      </c>
      <c r="T197" s="231">
        <f t="shared" si="37"/>
        <v>129</v>
      </c>
      <c r="U197" s="231">
        <f t="shared" si="37"/>
        <v>95</v>
      </c>
      <c r="V197" s="231">
        <f t="shared" si="37"/>
        <v>131</v>
      </c>
      <c r="W197" s="231">
        <f t="shared" si="37"/>
        <v>126</v>
      </c>
      <c r="X197" s="231">
        <f t="shared" si="37"/>
        <v>129</v>
      </c>
      <c r="Y197" s="231">
        <f t="shared" si="37"/>
        <v>133</v>
      </c>
      <c r="Z197" s="231">
        <f t="shared" si="37"/>
        <v>135</v>
      </c>
      <c r="AA197" s="231">
        <f t="shared" si="37"/>
        <v>101</v>
      </c>
      <c r="AB197" s="231">
        <f t="shared" si="37"/>
        <v>100</v>
      </c>
      <c r="AC197" s="231">
        <f t="shared" si="37"/>
        <v>105</v>
      </c>
      <c r="AD197" s="231">
        <f t="shared" si="37"/>
        <v>89</v>
      </c>
      <c r="AE197" s="231">
        <f t="shared" si="37"/>
        <v>105</v>
      </c>
      <c r="AF197" s="231">
        <f t="shared" si="37"/>
        <v>76</v>
      </c>
      <c r="AG197" s="231">
        <f t="shared" si="37"/>
        <v>87</v>
      </c>
      <c r="AH197" s="231">
        <f t="shared" si="37"/>
        <v>79</v>
      </c>
      <c r="AI197" s="231">
        <f t="shared" si="37"/>
        <v>81</v>
      </c>
      <c r="AJ197" s="231">
        <f t="shared" si="37"/>
        <v>70</v>
      </c>
      <c r="AK197" s="231">
        <f t="shared" si="37"/>
        <v>80</v>
      </c>
      <c r="AL197" s="231">
        <f t="shared" si="37"/>
        <v>49</v>
      </c>
      <c r="AM197" s="231">
        <f t="shared" si="37"/>
        <v>50</v>
      </c>
      <c r="AN197" s="231">
        <f t="shared" si="37"/>
        <v>56</v>
      </c>
      <c r="AO197" s="231">
        <f t="shared" si="37"/>
        <v>57</v>
      </c>
      <c r="AP197" s="231">
        <f t="shared" si="37"/>
        <v>41</v>
      </c>
      <c r="AQ197" s="231">
        <f t="shared" si="37"/>
        <v>50</v>
      </c>
      <c r="AR197" s="231">
        <f t="shared" si="37"/>
        <v>26</v>
      </c>
      <c r="AS197" s="231">
        <f t="shared" ref="AS197:BX197" si="38">COUNT(AS3:AS191)-AS195</f>
        <v>35</v>
      </c>
      <c r="AT197" s="231">
        <f t="shared" si="38"/>
        <v>37</v>
      </c>
      <c r="AU197" s="231">
        <f t="shared" si="38"/>
        <v>45</v>
      </c>
      <c r="AV197" s="231">
        <f t="shared" si="38"/>
        <v>29</v>
      </c>
      <c r="AW197" s="231">
        <f t="shared" si="38"/>
        <v>8</v>
      </c>
      <c r="AX197" s="231">
        <f t="shared" si="38"/>
        <v>17</v>
      </c>
      <c r="AY197" s="231">
        <f t="shared" si="38"/>
        <v>8</v>
      </c>
      <c r="AZ197" s="231">
        <f t="shared" si="38"/>
        <v>20</v>
      </c>
      <c r="BA197" s="231">
        <f t="shared" si="38"/>
        <v>34</v>
      </c>
      <c r="BB197" s="231">
        <f t="shared" si="38"/>
        <v>24</v>
      </c>
      <c r="BC197" s="231">
        <f t="shared" si="38"/>
        <v>3</v>
      </c>
      <c r="BD197" s="231">
        <f t="shared" si="38"/>
        <v>21</v>
      </c>
      <c r="BE197" s="231">
        <f t="shared" si="38"/>
        <v>5</v>
      </c>
      <c r="BF197" s="231">
        <f t="shared" si="38"/>
        <v>5</v>
      </c>
      <c r="BG197" s="231">
        <f t="shared" si="38"/>
        <v>5</v>
      </c>
      <c r="BH197" s="231">
        <f t="shared" si="38"/>
        <v>14</v>
      </c>
      <c r="BI197" s="231">
        <f t="shared" si="38"/>
        <v>10</v>
      </c>
      <c r="BJ197" s="231">
        <f t="shared" si="38"/>
        <v>14</v>
      </c>
      <c r="BK197" s="231">
        <f t="shared" si="38"/>
        <v>10</v>
      </c>
      <c r="BL197" s="231">
        <f t="shared" si="38"/>
        <v>105</v>
      </c>
      <c r="BM197" s="231">
        <f t="shared" si="38"/>
        <v>6</v>
      </c>
      <c r="BN197" s="231">
        <f t="shared" si="38"/>
        <v>6</v>
      </c>
      <c r="BO197" s="231">
        <f t="shared" si="38"/>
        <v>9</v>
      </c>
      <c r="BP197" s="231">
        <f t="shared" si="38"/>
        <v>13</v>
      </c>
      <c r="BQ197" s="231">
        <f t="shared" si="38"/>
        <v>19</v>
      </c>
      <c r="BR197" s="231">
        <f t="shared" si="38"/>
        <v>23</v>
      </c>
      <c r="BS197" s="231">
        <f t="shared" si="38"/>
        <v>17</v>
      </c>
      <c r="BT197" s="231">
        <f t="shared" si="38"/>
        <v>18</v>
      </c>
      <c r="BU197" s="231">
        <f t="shared" si="38"/>
        <v>10</v>
      </c>
      <c r="BV197" s="231">
        <f t="shared" si="38"/>
        <v>8</v>
      </c>
      <c r="BW197" s="231">
        <f t="shared" si="38"/>
        <v>22</v>
      </c>
      <c r="BX197" s="231">
        <f t="shared" si="38"/>
        <v>6</v>
      </c>
      <c r="BY197" s="231">
        <f t="shared" ref="BY197:CI197" si="39">COUNT(BY3:BY191)-BY195</f>
        <v>7</v>
      </c>
      <c r="BZ197" s="231">
        <f t="shared" si="39"/>
        <v>2</v>
      </c>
      <c r="CA197" s="231">
        <f t="shared" si="39"/>
        <v>19</v>
      </c>
      <c r="CB197" s="231">
        <f t="shared" si="39"/>
        <v>11</v>
      </c>
      <c r="CC197" s="231">
        <f t="shared" si="39"/>
        <v>0</v>
      </c>
      <c r="CD197" s="231">
        <f t="shared" si="39"/>
        <v>88</v>
      </c>
      <c r="CE197" s="231">
        <f t="shared" si="39"/>
        <v>34</v>
      </c>
      <c r="CF197" s="231">
        <f t="shared" si="39"/>
        <v>1</v>
      </c>
      <c r="CG197" s="231">
        <f t="shared" si="39"/>
        <v>0</v>
      </c>
      <c r="CH197" s="231">
        <f t="shared" si="39"/>
        <v>0</v>
      </c>
      <c r="CI197" s="231">
        <f t="shared" si="39"/>
        <v>0</v>
      </c>
    </row>
    <row r="198" spans="1:89" ht="12.75" x14ac:dyDescent="0.2">
      <c r="A198" s="102"/>
      <c r="B198" s="103"/>
      <c r="C198" s="102"/>
      <c r="D198" s="103"/>
      <c r="E198" s="102"/>
      <c r="F198" s="102"/>
      <c r="G198" s="102"/>
      <c r="H198" s="102"/>
      <c r="I198" s="102"/>
      <c r="J198" s="102"/>
      <c r="L198" s="107" t="s">
        <v>163</v>
      </c>
      <c r="M198" s="108">
        <f t="shared" ref="M198:BX198" si="40">$A193-(M197+M194)</f>
        <v>0</v>
      </c>
      <c r="N198" s="108">
        <f t="shared" si="40"/>
        <v>8</v>
      </c>
      <c r="O198" s="108">
        <f t="shared" si="40"/>
        <v>2</v>
      </c>
      <c r="P198" s="108">
        <f t="shared" si="40"/>
        <v>1</v>
      </c>
      <c r="Q198" s="108">
        <f t="shared" si="40"/>
        <v>0</v>
      </c>
      <c r="R198" s="108">
        <f t="shared" si="40"/>
        <v>14</v>
      </c>
      <c r="S198" s="108">
        <f t="shared" si="40"/>
        <v>8</v>
      </c>
      <c r="T198" s="108">
        <f t="shared" si="40"/>
        <v>50</v>
      </c>
      <c r="U198" s="108">
        <f t="shared" si="40"/>
        <v>70</v>
      </c>
      <c r="V198" s="108">
        <f t="shared" si="40"/>
        <v>48</v>
      </c>
      <c r="W198" s="108">
        <f t="shared" si="40"/>
        <v>52</v>
      </c>
      <c r="X198" s="108">
        <f t="shared" si="40"/>
        <v>50</v>
      </c>
      <c r="Y198" s="108">
        <f t="shared" si="40"/>
        <v>46</v>
      </c>
      <c r="Z198" s="108">
        <f t="shared" si="40"/>
        <v>39</v>
      </c>
      <c r="AA198" s="108">
        <f t="shared" si="40"/>
        <v>50</v>
      </c>
      <c r="AB198" s="108">
        <f t="shared" si="40"/>
        <v>47</v>
      </c>
      <c r="AC198" s="108">
        <f t="shared" si="40"/>
        <v>43</v>
      </c>
      <c r="AD198" s="108">
        <f t="shared" si="40"/>
        <v>48</v>
      </c>
      <c r="AE198" s="108">
        <f t="shared" si="40"/>
        <v>51</v>
      </c>
      <c r="AF198" s="108">
        <f t="shared" si="40"/>
        <v>87</v>
      </c>
      <c r="AG198" s="108">
        <f t="shared" si="40"/>
        <v>74</v>
      </c>
      <c r="AH198" s="108">
        <f t="shared" si="40"/>
        <v>92</v>
      </c>
      <c r="AI198" s="108">
        <f t="shared" si="40"/>
        <v>98</v>
      </c>
      <c r="AJ198" s="108">
        <f t="shared" si="40"/>
        <v>93</v>
      </c>
      <c r="AK198" s="108">
        <f t="shared" si="40"/>
        <v>90</v>
      </c>
      <c r="AL198" s="108">
        <f t="shared" si="40"/>
        <v>107</v>
      </c>
      <c r="AM198" s="108">
        <f t="shared" si="40"/>
        <v>115</v>
      </c>
      <c r="AN198" s="108">
        <f t="shared" si="40"/>
        <v>106</v>
      </c>
      <c r="AO198" s="108">
        <f t="shared" si="40"/>
        <v>91</v>
      </c>
      <c r="AP198" s="108">
        <f t="shared" si="40"/>
        <v>111</v>
      </c>
      <c r="AQ198" s="108">
        <f t="shared" si="40"/>
        <v>100</v>
      </c>
      <c r="AR198" s="108">
        <f t="shared" si="40"/>
        <v>153</v>
      </c>
      <c r="AS198" s="108">
        <f t="shared" si="40"/>
        <v>137</v>
      </c>
      <c r="AT198" s="108">
        <f t="shared" si="40"/>
        <v>129</v>
      </c>
      <c r="AU198" s="108">
        <f t="shared" si="40"/>
        <v>122</v>
      </c>
      <c r="AV198" s="108">
        <f t="shared" si="40"/>
        <v>136</v>
      </c>
      <c r="AW198" s="108">
        <f t="shared" si="40"/>
        <v>146</v>
      </c>
      <c r="AX198" s="108">
        <f t="shared" si="40"/>
        <v>146</v>
      </c>
      <c r="AY198" s="108">
        <f t="shared" si="40"/>
        <v>168</v>
      </c>
      <c r="AZ198" s="108">
        <f t="shared" si="40"/>
        <v>152</v>
      </c>
      <c r="BA198" s="108">
        <f t="shared" si="40"/>
        <v>135</v>
      </c>
      <c r="BB198" s="108">
        <f t="shared" si="40"/>
        <v>146</v>
      </c>
      <c r="BC198" s="108">
        <f t="shared" si="40"/>
        <v>166</v>
      </c>
      <c r="BD198" s="108">
        <f t="shared" si="40"/>
        <v>146</v>
      </c>
      <c r="BE198" s="108">
        <f t="shared" si="40"/>
        <v>158</v>
      </c>
      <c r="BF198" s="108">
        <f t="shared" si="40"/>
        <v>174</v>
      </c>
      <c r="BG198" s="108">
        <f t="shared" si="40"/>
        <v>173</v>
      </c>
      <c r="BH198" s="108">
        <f t="shared" si="40"/>
        <v>164</v>
      </c>
      <c r="BI198" s="108">
        <f t="shared" si="40"/>
        <v>159</v>
      </c>
      <c r="BJ198" s="108">
        <f t="shared" si="40"/>
        <v>165</v>
      </c>
      <c r="BK198" s="108">
        <f t="shared" si="40"/>
        <v>164</v>
      </c>
      <c r="BL198" s="108">
        <f t="shared" si="40"/>
        <v>53</v>
      </c>
      <c r="BM198" s="108">
        <f t="shared" si="40"/>
        <v>173</v>
      </c>
      <c r="BN198" s="108">
        <f t="shared" si="40"/>
        <v>172</v>
      </c>
      <c r="BO198" s="108">
        <f t="shared" si="40"/>
        <v>168</v>
      </c>
      <c r="BP198" s="108">
        <f t="shared" si="40"/>
        <v>161</v>
      </c>
      <c r="BQ198" s="108">
        <f t="shared" si="40"/>
        <v>160</v>
      </c>
      <c r="BR198" s="108">
        <f t="shared" si="40"/>
        <v>149</v>
      </c>
      <c r="BS198" s="108">
        <f t="shared" si="40"/>
        <v>162</v>
      </c>
      <c r="BT198" s="108">
        <f t="shared" si="40"/>
        <v>158</v>
      </c>
      <c r="BU198" s="108">
        <f t="shared" si="40"/>
        <v>167</v>
      </c>
      <c r="BV198" s="108">
        <f t="shared" si="40"/>
        <v>167</v>
      </c>
      <c r="BW198" s="108">
        <f t="shared" si="40"/>
        <v>153</v>
      </c>
      <c r="BX198" s="108">
        <f t="shared" si="40"/>
        <v>172</v>
      </c>
      <c r="BY198" s="108">
        <f t="shared" ref="BY198:CI198" si="41">$A193-(BY197+BY194)</f>
        <v>170</v>
      </c>
      <c r="BZ198" s="108">
        <f t="shared" si="41"/>
        <v>176</v>
      </c>
      <c r="CA198" s="108">
        <f t="shared" si="41"/>
        <v>143</v>
      </c>
      <c r="CB198" s="108">
        <f t="shared" si="41"/>
        <v>163</v>
      </c>
      <c r="CC198" s="108">
        <f t="shared" si="41"/>
        <v>179</v>
      </c>
      <c r="CD198" s="108">
        <f t="shared" si="41"/>
        <v>52</v>
      </c>
      <c r="CE198" s="108">
        <f t="shared" si="41"/>
        <v>132</v>
      </c>
      <c r="CF198" s="108">
        <f t="shared" si="41"/>
        <v>164</v>
      </c>
      <c r="CG198" s="108">
        <f t="shared" si="41"/>
        <v>179</v>
      </c>
      <c r="CH198" s="108">
        <f t="shared" si="41"/>
        <v>179</v>
      </c>
      <c r="CI198" s="108">
        <f t="shared" si="41"/>
        <v>179</v>
      </c>
    </row>
    <row r="199" spans="1:89" x14ac:dyDescent="0.2">
      <c r="CF199" s="4"/>
      <c r="CG199" s="4"/>
      <c r="CJ199" s="5"/>
      <c r="CK199" s="5"/>
    </row>
    <row r="200" spans="1:89" ht="12" customHeight="1" x14ac:dyDescent="0.2">
      <c r="A200" s="90">
        <v>60094</v>
      </c>
      <c r="B200" s="90"/>
      <c r="C200" s="90" t="s">
        <v>826</v>
      </c>
      <c r="D200" s="90"/>
      <c r="E200" s="1"/>
      <c r="F200" s="1"/>
      <c r="G200" s="194" t="s">
        <v>713</v>
      </c>
      <c r="H200" s="195"/>
      <c r="I200" s="195"/>
      <c r="J200" s="195"/>
      <c r="K200" s="195"/>
      <c r="L200" s="195"/>
      <c r="M200" s="278" t="s">
        <v>203</v>
      </c>
      <c r="N200" s="278"/>
      <c r="O200" s="278"/>
      <c r="P200" s="278"/>
      <c r="Q200" s="278"/>
      <c r="R200" s="278"/>
      <c r="S200" s="278"/>
      <c r="T200" s="278"/>
      <c r="U200" s="278"/>
      <c r="V200" s="278"/>
      <c r="W200" s="278"/>
      <c r="X200" s="278"/>
      <c r="Y200" s="278"/>
      <c r="Z200" s="278"/>
      <c r="AA200" s="279" t="s">
        <v>204</v>
      </c>
      <c r="AB200" s="279"/>
      <c r="AC200" s="279"/>
      <c r="AD200" s="279"/>
      <c r="AE200" s="279"/>
      <c r="AF200" s="279"/>
      <c r="AG200" s="279"/>
      <c r="AH200" s="279"/>
      <c r="AI200" s="279"/>
      <c r="AJ200" s="279"/>
      <c r="AK200" s="279"/>
      <c r="AL200" s="279"/>
      <c r="AM200" s="279"/>
      <c r="AN200" s="279"/>
      <c r="AO200" s="279"/>
      <c r="AP200" s="279"/>
      <c r="AQ200" s="279"/>
      <c r="AR200" s="279"/>
      <c r="AS200" s="279"/>
      <c r="AT200" s="279"/>
      <c r="AU200" s="279"/>
      <c r="AV200" s="279"/>
      <c r="AW200" s="279"/>
      <c r="AX200" s="279"/>
      <c r="AY200" s="279"/>
      <c r="AZ200" s="279"/>
      <c r="BA200" s="279"/>
      <c r="BB200" s="280" t="s">
        <v>205</v>
      </c>
      <c r="BC200" s="280"/>
      <c r="BD200" s="280"/>
      <c r="BE200" s="280"/>
      <c r="BF200" s="280"/>
      <c r="BG200" s="280"/>
      <c r="BH200" s="280"/>
      <c r="BI200" s="280"/>
      <c r="BJ200" s="280"/>
      <c r="BK200" s="280"/>
      <c r="BL200" s="280"/>
      <c r="BM200" s="280"/>
      <c r="BN200" s="280"/>
      <c r="BO200" s="280"/>
      <c r="BP200" s="280"/>
      <c r="BQ200" s="280"/>
      <c r="BR200" s="280"/>
      <c r="BS200" s="280"/>
      <c r="BT200" s="280"/>
      <c r="BU200" s="280"/>
      <c r="BV200" s="281" t="s">
        <v>206</v>
      </c>
      <c r="BW200" s="281"/>
      <c r="BX200" s="281"/>
      <c r="BY200" s="281"/>
      <c r="BZ200" s="281"/>
      <c r="CA200" s="281"/>
      <c r="CB200" s="2" t="s">
        <v>207</v>
      </c>
      <c r="CC200" s="2" t="s">
        <v>208</v>
      </c>
      <c r="CD200" s="282" t="s">
        <v>209</v>
      </c>
      <c r="CE200" s="282"/>
      <c r="CF200" s="282"/>
      <c r="CG200" s="3" t="s">
        <v>210</v>
      </c>
      <c r="CH200" s="189"/>
      <c r="CI200" s="190" t="s">
        <v>712</v>
      </c>
      <c r="CJ200" s="190" t="s">
        <v>711</v>
      </c>
      <c r="CK200" s="190" t="s">
        <v>680</v>
      </c>
    </row>
    <row r="201" spans="1:89" ht="12.75" x14ac:dyDescent="0.2">
      <c r="A201" s="65" t="s">
        <v>164</v>
      </c>
      <c r="B201" s="65" t="s">
        <v>165</v>
      </c>
      <c r="C201" s="65" t="s">
        <v>166</v>
      </c>
      <c r="D201" s="65" t="s">
        <v>202</v>
      </c>
      <c r="E201" s="65" t="s">
        <v>167</v>
      </c>
      <c r="F201" s="65" t="s">
        <v>168</v>
      </c>
      <c r="G201" s="91" t="s">
        <v>211</v>
      </c>
      <c r="H201" s="196" t="s">
        <v>715</v>
      </c>
      <c r="I201" s="196" t="s">
        <v>716</v>
      </c>
      <c r="J201" s="197" t="s">
        <v>717</v>
      </c>
      <c r="K201" s="197" t="s">
        <v>718</v>
      </c>
      <c r="L201" s="92"/>
      <c r="M201" s="184" t="s">
        <v>647</v>
      </c>
      <c r="N201" s="184" t="s">
        <v>648</v>
      </c>
      <c r="O201" s="184" t="s">
        <v>649</v>
      </c>
      <c r="P201" s="184" t="s">
        <v>650</v>
      </c>
      <c r="Q201" s="185" t="s">
        <v>212</v>
      </c>
      <c r="R201" s="184" t="s">
        <v>651</v>
      </c>
      <c r="S201" s="184" t="s">
        <v>652</v>
      </c>
      <c r="T201" s="184" t="s">
        <v>653</v>
      </c>
      <c r="U201" s="184" t="s">
        <v>654</v>
      </c>
      <c r="V201" s="184" t="s">
        <v>710</v>
      </c>
      <c r="W201" s="185" t="s">
        <v>213</v>
      </c>
      <c r="X201" s="184" t="s">
        <v>655</v>
      </c>
      <c r="Y201" s="184" t="s">
        <v>214</v>
      </c>
      <c r="Z201" s="184" t="s">
        <v>656</v>
      </c>
      <c r="AA201" s="184" t="s">
        <v>657</v>
      </c>
      <c r="AB201" s="184" t="s">
        <v>658</v>
      </c>
      <c r="AC201" s="184" t="s">
        <v>659</v>
      </c>
      <c r="AD201" s="184" t="s">
        <v>660</v>
      </c>
      <c r="AE201" s="185" t="s">
        <v>661</v>
      </c>
      <c r="AF201" s="184" t="s">
        <v>662</v>
      </c>
      <c r="AG201" s="184" t="s">
        <v>663</v>
      </c>
      <c r="AH201" s="186" t="s">
        <v>633</v>
      </c>
      <c r="AI201" s="184" t="s">
        <v>664</v>
      </c>
      <c r="AJ201" s="184" t="s">
        <v>665</v>
      </c>
      <c r="AK201" s="184" t="s">
        <v>666</v>
      </c>
      <c r="AL201" s="185" t="s">
        <v>667</v>
      </c>
      <c r="AM201" s="184" t="s">
        <v>668</v>
      </c>
      <c r="AN201" s="184" t="s">
        <v>669</v>
      </c>
      <c r="AO201" s="185" t="s">
        <v>670</v>
      </c>
      <c r="AP201" s="184" t="s">
        <v>198</v>
      </c>
      <c r="AQ201" s="184" t="s">
        <v>671</v>
      </c>
      <c r="AR201" s="184" t="s">
        <v>672</v>
      </c>
      <c r="AS201" s="184" t="s">
        <v>673</v>
      </c>
      <c r="AT201" s="185" t="s">
        <v>674</v>
      </c>
      <c r="AU201" s="184" t="s">
        <v>675</v>
      </c>
      <c r="AV201" s="184" t="s">
        <v>676</v>
      </c>
      <c r="AW201" s="185" t="s">
        <v>677</v>
      </c>
      <c r="AX201" s="184" t="s">
        <v>678</v>
      </c>
      <c r="AY201" s="184" t="s">
        <v>679</v>
      </c>
      <c r="AZ201" s="185" t="s">
        <v>680</v>
      </c>
      <c r="BA201" s="184" t="s">
        <v>681</v>
      </c>
      <c r="BB201" s="186" t="s">
        <v>682</v>
      </c>
      <c r="BC201" s="184" t="s">
        <v>683</v>
      </c>
      <c r="BD201" s="184" t="s">
        <v>635</v>
      </c>
      <c r="BE201" s="184" t="s">
        <v>684</v>
      </c>
      <c r="BF201" s="184" t="s">
        <v>685</v>
      </c>
      <c r="BG201" s="184" t="s">
        <v>686</v>
      </c>
      <c r="BH201" s="184" t="s">
        <v>687</v>
      </c>
      <c r="BI201" s="184" t="s">
        <v>688</v>
      </c>
      <c r="BJ201" s="186" t="s">
        <v>689</v>
      </c>
      <c r="BK201" s="184" t="s">
        <v>690</v>
      </c>
      <c r="BL201" s="184" t="s">
        <v>691</v>
      </c>
      <c r="BM201" s="184" t="s">
        <v>199</v>
      </c>
      <c r="BN201" s="186" t="s">
        <v>692</v>
      </c>
      <c r="BO201" s="184" t="s">
        <v>693</v>
      </c>
      <c r="BP201" s="184" t="s">
        <v>735</v>
      </c>
      <c r="BQ201" s="184" t="s">
        <v>738</v>
      </c>
      <c r="BR201" s="186" t="s">
        <v>694</v>
      </c>
      <c r="BS201" s="184" t="s">
        <v>695</v>
      </c>
      <c r="BT201" s="184" t="s">
        <v>696</v>
      </c>
      <c r="BU201" s="184" t="s">
        <v>697</v>
      </c>
      <c r="BV201" s="184" t="s">
        <v>698</v>
      </c>
      <c r="BW201" s="187" t="s">
        <v>699</v>
      </c>
      <c r="BX201" s="187" t="s">
        <v>700</v>
      </c>
      <c r="BY201" s="187" t="s">
        <v>701</v>
      </c>
      <c r="BZ201" s="187" t="s">
        <v>702</v>
      </c>
      <c r="CA201" s="187" t="s">
        <v>703</v>
      </c>
      <c r="CB201" s="187" t="s">
        <v>704</v>
      </c>
      <c r="CC201" s="187" t="s">
        <v>705</v>
      </c>
      <c r="CD201" s="187" t="s">
        <v>706</v>
      </c>
      <c r="CE201" s="187" t="s">
        <v>707</v>
      </c>
      <c r="CF201" s="187" t="s">
        <v>708</v>
      </c>
      <c r="CG201" s="187" t="s">
        <v>709</v>
      </c>
      <c r="CH201" s="187"/>
      <c r="CI201" s="187"/>
      <c r="CJ201" s="5"/>
      <c r="CK201" s="5"/>
    </row>
    <row r="202" spans="1:89" ht="12.75" customHeight="1" x14ac:dyDescent="0.2">
      <c r="A202" s="200">
        <v>1</v>
      </c>
      <c r="B202" s="200"/>
      <c r="C202" s="248" t="s">
        <v>1379</v>
      </c>
      <c r="D202" s="253">
        <v>8</v>
      </c>
      <c r="E202" s="200"/>
      <c r="F202" s="205"/>
      <c r="G202" s="94">
        <f t="shared" ref="G202:G208" si="42">COUNTIF(M202:CF202,"INSC")</f>
        <v>5</v>
      </c>
      <c r="H202" s="201">
        <f>COUNTIF(M202:CG202,5)</f>
        <v>0</v>
      </c>
      <c r="I202" s="202">
        <f>COUNTIF(M202:CG202,"BA")</f>
        <v>0</v>
      </c>
      <c r="J202" s="203">
        <f>COUNT(M202:CG202)-H202</f>
        <v>40</v>
      </c>
      <c r="K202" s="203">
        <f>J202+H202</f>
        <v>40</v>
      </c>
      <c r="L202" s="219"/>
      <c r="M202" s="253">
        <v>8</v>
      </c>
      <c r="N202" s="253">
        <v>9</v>
      </c>
      <c r="O202" s="253">
        <v>9</v>
      </c>
      <c r="P202" s="253">
        <v>9</v>
      </c>
      <c r="Q202" s="253">
        <v>9</v>
      </c>
      <c r="R202" s="253">
        <v>7</v>
      </c>
      <c r="S202" s="253">
        <v>10</v>
      </c>
      <c r="T202" s="253">
        <v>8</v>
      </c>
      <c r="U202" s="253">
        <v>9</v>
      </c>
      <c r="V202" s="253">
        <v>9</v>
      </c>
      <c r="W202" s="253">
        <v>9</v>
      </c>
      <c r="X202" s="253">
        <v>7</v>
      </c>
      <c r="Y202" s="253">
        <v>8</v>
      </c>
      <c r="Z202" s="253">
        <v>8</v>
      </c>
      <c r="AA202" s="253">
        <v>8</v>
      </c>
      <c r="AB202" s="253">
        <v>9</v>
      </c>
      <c r="AC202" s="253">
        <v>7</v>
      </c>
      <c r="AD202" s="253">
        <v>10</v>
      </c>
      <c r="AE202" s="253">
        <v>8</v>
      </c>
      <c r="AF202" s="253">
        <v>7</v>
      </c>
      <c r="AG202" s="253">
        <v>8</v>
      </c>
      <c r="AH202" s="253">
        <v>8</v>
      </c>
      <c r="AI202" s="253">
        <v>10</v>
      </c>
      <c r="AJ202" s="253">
        <v>8</v>
      </c>
      <c r="AK202" s="253">
        <v>8</v>
      </c>
      <c r="AL202" s="253">
        <v>9</v>
      </c>
      <c r="AM202" s="253">
        <v>9</v>
      </c>
      <c r="AN202" s="253"/>
      <c r="AO202" s="253">
        <v>10</v>
      </c>
      <c r="AP202" s="253">
        <v>9</v>
      </c>
      <c r="AQ202" s="253">
        <v>9</v>
      </c>
      <c r="AR202" s="253" t="s">
        <v>177</v>
      </c>
      <c r="AS202" s="253"/>
      <c r="AT202" s="253" t="s">
        <v>177</v>
      </c>
      <c r="AU202" s="253"/>
      <c r="AV202" s="253">
        <v>9</v>
      </c>
      <c r="AW202" s="253"/>
      <c r="AX202" s="253"/>
      <c r="AY202" s="253" t="s">
        <v>177</v>
      </c>
      <c r="AZ202" s="253"/>
      <c r="BA202" s="253">
        <v>10</v>
      </c>
      <c r="BB202" s="253">
        <v>10</v>
      </c>
      <c r="BC202" s="253"/>
      <c r="BD202" s="253"/>
      <c r="BE202" s="253"/>
      <c r="BF202" s="253"/>
      <c r="BG202" s="253"/>
      <c r="BH202" s="253"/>
      <c r="BI202" s="253"/>
      <c r="BJ202" s="253"/>
      <c r="BK202" s="253"/>
      <c r="BL202" s="253"/>
      <c r="BM202" s="253"/>
      <c r="BN202" s="253"/>
      <c r="BO202" s="253"/>
      <c r="BP202" s="253"/>
      <c r="BQ202" s="253"/>
      <c r="BR202" s="253">
        <v>10</v>
      </c>
      <c r="BS202" s="253"/>
      <c r="BT202" s="253"/>
      <c r="BU202" s="253"/>
      <c r="BV202" s="253">
        <v>10</v>
      </c>
      <c r="BW202" s="253">
        <v>7</v>
      </c>
      <c r="BX202" s="253">
        <v>8</v>
      </c>
      <c r="BY202" s="253">
        <v>9</v>
      </c>
      <c r="BZ202" s="253">
        <v>10</v>
      </c>
      <c r="CA202" s="253" t="s">
        <v>177</v>
      </c>
      <c r="CB202" s="253"/>
      <c r="CC202" s="253"/>
      <c r="CD202" s="253">
        <v>9</v>
      </c>
      <c r="CE202" s="253" t="s">
        <v>177</v>
      </c>
      <c r="CF202" s="253"/>
      <c r="CG202" s="230"/>
      <c r="CH202" s="117"/>
      <c r="CI202" s="117"/>
      <c r="CJ202" s="5"/>
      <c r="CK202" s="5"/>
    </row>
    <row r="203" spans="1:89" ht="12.75" customHeight="1" x14ac:dyDescent="0.2">
      <c r="A203" s="200">
        <v>1</v>
      </c>
      <c r="B203" s="200"/>
      <c r="C203" s="248" t="s">
        <v>1380</v>
      </c>
      <c r="D203" s="253">
        <v>12</v>
      </c>
      <c r="E203" s="200"/>
      <c r="F203" s="205"/>
      <c r="G203" s="94">
        <f t="shared" si="42"/>
        <v>1</v>
      </c>
      <c r="H203" s="201">
        <f t="shared" ref="H203:H208" si="43">COUNTIF(M203:CG203,5)</f>
        <v>0</v>
      </c>
      <c r="I203" s="202">
        <f t="shared" ref="I203:I208" si="44">COUNTIF(M203:CG203,"BA")</f>
        <v>0</v>
      </c>
      <c r="J203" s="203">
        <f t="shared" ref="J203:J208" si="45">COUNT(M203:CG203)-H203</f>
        <v>55</v>
      </c>
      <c r="K203" s="203">
        <f t="shared" ref="K203:K208" si="46">J203+H203</f>
        <v>55</v>
      </c>
      <c r="L203" s="66"/>
      <c r="M203" s="253">
        <v>10</v>
      </c>
      <c r="N203" s="253">
        <v>10</v>
      </c>
      <c r="O203" s="253">
        <v>10</v>
      </c>
      <c r="P203" s="253">
        <v>10</v>
      </c>
      <c r="Q203" s="253">
        <v>10</v>
      </c>
      <c r="R203" s="253">
        <v>9</v>
      </c>
      <c r="S203" s="253">
        <v>9</v>
      </c>
      <c r="T203" s="253">
        <v>10</v>
      </c>
      <c r="U203" s="253">
        <v>10</v>
      </c>
      <c r="V203" s="253">
        <v>10</v>
      </c>
      <c r="W203" s="253">
        <v>10</v>
      </c>
      <c r="X203" s="253">
        <v>9</v>
      </c>
      <c r="Y203" s="253">
        <v>9</v>
      </c>
      <c r="Z203" s="253">
        <v>8</v>
      </c>
      <c r="AA203" s="253">
        <v>10</v>
      </c>
      <c r="AB203" s="253">
        <v>10</v>
      </c>
      <c r="AC203" s="253">
        <v>7</v>
      </c>
      <c r="AD203" s="253">
        <v>10</v>
      </c>
      <c r="AE203" s="253">
        <v>10</v>
      </c>
      <c r="AF203" s="253">
        <v>10</v>
      </c>
      <c r="AG203" s="253">
        <v>9</v>
      </c>
      <c r="AH203" s="253">
        <v>10</v>
      </c>
      <c r="AI203" s="253">
        <v>10</v>
      </c>
      <c r="AJ203" s="253">
        <v>10</v>
      </c>
      <c r="AK203" s="253">
        <v>9</v>
      </c>
      <c r="AL203" s="253">
        <v>7</v>
      </c>
      <c r="AM203" s="253">
        <v>10</v>
      </c>
      <c r="AN203" s="253" t="s">
        <v>177</v>
      </c>
      <c r="AO203" s="253">
        <v>9</v>
      </c>
      <c r="AP203" s="253">
        <v>8</v>
      </c>
      <c r="AQ203" s="253">
        <v>8</v>
      </c>
      <c r="AR203" s="253">
        <v>9</v>
      </c>
      <c r="AS203" s="253">
        <v>9</v>
      </c>
      <c r="AT203" s="253">
        <v>9</v>
      </c>
      <c r="AU203" s="253">
        <v>8</v>
      </c>
      <c r="AV203" s="253">
        <v>8</v>
      </c>
      <c r="AW203" s="253">
        <v>8</v>
      </c>
      <c r="AX203" s="253">
        <v>9</v>
      </c>
      <c r="AY203" s="253">
        <v>8</v>
      </c>
      <c r="AZ203" s="253">
        <v>7</v>
      </c>
      <c r="BA203" s="253">
        <v>9</v>
      </c>
      <c r="BB203" s="253"/>
      <c r="BC203" s="253">
        <v>10</v>
      </c>
      <c r="BD203" s="253">
        <v>10</v>
      </c>
      <c r="BE203" s="253"/>
      <c r="BF203" s="253"/>
      <c r="BG203" s="253">
        <v>9</v>
      </c>
      <c r="BH203" s="253"/>
      <c r="BI203" s="253"/>
      <c r="BJ203" s="253"/>
      <c r="BK203" s="253"/>
      <c r="BL203" s="253"/>
      <c r="BM203" s="253"/>
      <c r="BN203" s="253"/>
      <c r="BO203" s="253"/>
      <c r="BP203" s="253">
        <v>10</v>
      </c>
      <c r="BQ203" s="253">
        <v>8</v>
      </c>
      <c r="BR203" s="253"/>
      <c r="BS203" s="253"/>
      <c r="BT203" s="253"/>
      <c r="BU203" s="253">
        <v>9</v>
      </c>
      <c r="BV203" s="253">
        <v>9</v>
      </c>
      <c r="BW203" s="253">
        <v>10</v>
      </c>
      <c r="BX203" s="253">
        <v>9</v>
      </c>
      <c r="BY203" s="253">
        <v>9</v>
      </c>
      <c r="BZ203" s="253">
        <v>7</v>
      </c>
      <c r="CA203" s="253">
        <v>9</v>
      </c>
      <c r="CB203" s="253"/>
      <c r="CC203" s="253"/>
      <c r="CD203" s="253">
        <v>10</v>
      </c>
      <c r="CE203" s="253">
        <v>9</v>
      </c>
      <c r="CF203" s="253">
        <v>8</v>
      </c>
      <c r="CG203" s="230"/>
      <c r="CH203" s="117"/>
      <c r="CI203" s="117"/>
      <c r="CJ203" s="5"/>
      <c r="CK203" s="5"/>
    </row>
    <row r="204" spans="1:89" ht="12.75" customHeight="1" x14ac:dyDescent="0.2">
      <c r="A204" s="200">
        <v>1</v>
      </c>
      <c r="B204" s="200"/>
      <c r="C204" s="248" t="s">
        <v>1381</v>
      </c>
      <c r="D204" s="253">
        <v>12</v>
      </c>
      <c r="E204" s="200"/>
      <c r="F204" s="205"/>
      <c r="G204" s="94">
        <f t="shared" si="42"/>
        <v>5</v>
      </c>
      <c r="H204" s="201">
        <f t="shared" si="43"/>
        <v>2</v>
      </c>
      <c r="I204" s="202">
        <f t="shared" si="44"/>
        <v>1</v>
      </c>
      <c r="J204" s="203">
        <f t="shared" si="45"/>
        <v>49</v>
      </c>
      <c r="K204" s="203">
        <f t="shared" si="46"/>
        <v>51</v>
      </c>
      <c r="L204" s="66"/>
      <c r="M204" s="253">
        <v>8</v>
      </c>
      <c r="N204" s="253">
        <v>9</v>
      </c>
      <c r="O204" s="253">
        <v>7</v>
      </c>
      <c r="P204" s="253">
        <v>9</v>
      </c>
      <c r="Q204" s="253">
        <v>10</v>
      </c>
      <c r="R204" s="253">
        <v>8</v>
      </c>
      <c r="S204" s="253">
        <v>6</v>
      </c>
      <c r="T204" s="253">
        <v>8</v>
      </c>
      <c r="U204" s="253">
        <v>9</v>
      </c>
      <c r="V204" s="253">
        <v>7</v>
      </c>
      <c r="W204" s="253">
        <v>9</v>
      </c>
      <c r="X204" s="253">
        <v>8</v>
      </c>
      <c r="Y204" s="253">
        <v>6</v>
      </c>
      <c r="Z204" s="253">
        <v>8</v>
      </c>
      <c r="AA204" s="253">
        <v>9</v>
      </c>
      <c r="AB204" s="253">
        <v>6</v>
      </c>
      <c r="AC204" s="253">
        <v>7</v>
      </c>
      <c r="AD204" s="253">
        <v>10</v>
      </c>
      <c r="AE204" s="253">
        <v>8</v>
      </c>
      <c r="AF204" s="253">
        <v>5</v>
      </c>
      <c r="AG204" s="253">
        <v>7</v>
      </c>
      <c r="AH204" s="253">
        <v>9</v>
      </c>
      <c r="AI204" s="253">
        <v>8</v>
      </c>
      <c r="AJ204" s="253">
        <v>7</v>
      </c>
      <c r="AK204" s="253">
        <v>7</v>
      </c>
      <c r="AL204" s="253">
        <v>8</v>
      </c>
      <c r="AM204" s="253">
        <v>9</v>
      </c>
      <c r="AN204" s="253">
        <v>9</v>
      </c>
      <c r="AO204" s="253">
        <v>8</v>
      </c>
      <c r="AP204" s="253">
        <v>7</v>
      </c>
      <c r="AQ204" s="253">
        <v>8</v>
      </c>
      <c r="AR204" s="253">
        <v>9</v>
      </c>
      <c r="AS204" s="253">
        <v>9</v>
      </c>
      <c r="AT204" s="253">
        <v>6</v>
      </c>
      <c r="AU204" s="253">
        <v>6</v>
      </c>
      <c r="AV204" s="253">
        <v>8</v>
      </c>
      <c r="AW204" s="253" t="s">
        <v>177</v>
      </c>
      <c r="AX204" s="253">
        <v>8</v>
      </c>
      <c r="AY204" s="253" t="s">
        <v>177</v>
      </c>
      <c r="AZ204" s="253"/>
      <c r="BA204" s="253">
        <v>8</v>
      </c>
      <c r="BB204" s="253"/>
      <c r="BC204" s="253"/>
      <c r="BD204" s="253">
        <v>7</v>
      </c>
      <c r="BE204" s="253"/>
      <c r="BF204" s="253" t="s">
        <v>191</v>
      </c>
      <c r="BG204" s="253">
        <v>7</v>
      </c>
      <c r="BH204" s="253"/>
      <c r="BI204" s="253"/>
      <c r="BJ204" s="253"/>
      <c r="BK204" s="253"/>
      <c r="BL204" s="253"/>
      <c r="BM204" s="253"/>
      <c r="BN204" s="253"/>
      <c r="BO204" s="253"/>
      <c r="BP204" s="253" t="s">
        <v>177</v>
      </c>
      <c r="BQ204" s="253">
        <v>9</v>
      </c>
      <c r="BR204" s="253">
        <v>5</v>
      </c>
      <c r="BS204" s="253">
        <v>8</v>
      </c>
      <c r="BT204" s="253"/>
      <c r="BU204" s="253"/>
      <c r="BV204" s="253">
        <v>8</v>
      </c>
      <c r="BW204" s="253">
        <v>7</v>
      </c>
      <c r="BX204" s="253">
        <v>7</v>
      </c>
      <c r="BY204" s="253">
        <v>9</v>
      </c>
      <c r="BZ204" s="253" t="s">
        <v>177</v>
      </c>
      <c r="CA204" s="253">
        <v>8</v>
      </c>
      <c r="CB204" s="253" t="s">
        <v>177</v>
      </c>
      <c r="CC204" s="253"/>
      <c r="CD204" s="253">
        <v>8</v>
      </c>
      <c r="CE204" s="253">
        <v>8</v>
      </c>
      <c r="CF204" s="253">
        <v>6</v>
      </c>
      <c r="CG204" s="230"/>
      <c r="CH204" s="117"/>
      <c r="CI204" s="117"/>
      <c r="CJ204" s="5"/>
      <c r="CK204" s="5"/>
    </row>
    <row r="205" spans="1:89" ht="12.75" customHeight="1" x14ac:dyDescent="0.2">
      <c r="A205" s="200">
        <v>1</v>
      </c>
      <c r="B205" s="200"/>
      <c r="C205" s="248" t="s">
        <v>1382</v>
      </c>
      <c r="D205" s="253">
        <v>12</v>
      </c>
      <c r="E205" s="200"/>
      <c r="F205" s="205"/>
      <c r="G205" s="94">
        <f t="shared" si="42"/>
        <v>1</v>
      </c>
      <c r="H205" s="201">
        <f t="shared" si="43"/>
        <v>2</v>
      </c>
      <c r="I205" s="202">
        <f t="shared" si="44"/>
        <v>0</v>
      </c>
      <c r="J205" s="203">
        <f t="shared" si="45"/>
        <v>56</v>
      </c>
      <c r="K205" s="203">
        <f t="shared" si="46"/>
        <v>58</v>
      </c>
      <c r="L205" s="66"/>
      <c r="M205" s="253">
        <v>8</v>
      </c>
      <c r="N205" s="253">
        <v>6</v>
      </c>
      <c r="O205" s="253">
        <v>9</v>
      </c>
      <c r="P205" s="253">
        <v>10</v>
      </c>
      <c r="Q205" s="253">
        <v>10</v>
      </c>
      <c r="R205" s="253">
        <v>9</v>
      </c>
      <c r="S205" s="253">
        <v>10</v>
      </c>
      <c r="T205" s="253">
        <v>8</v>
      </c>
      <c r="U205" s="253">
        <v>7</v>
      </c>
      <c r="V205" s="253">
        <v>10</v>
      </c>
      <c r="W205" s="253">
        <v>8</v>
      </c>
      <c r="X205" s="253">
        <v>9</v>
      </c>
      <c r="Y205" s="253">
        <v>7</v>
      </c>
      <c r="Z205" s="253">
        <v>8</v>
      </c>
      <c r="AA205" s="253">
        <v>8</v>
      </c>
      <c r="AB205" s="253">
        <v>9</v>
      </c>
      <c r="AC205" s="253">
        <v>8</v>
      </c>
      <c r="AD205" s="253">
        <v>8</v>
      </c>
      <c r="AE205" s="253">
        <v>7</v>
      </c>
      <c r="AF205" s="253">
        <v>10</v>
      </c>
      <c r="AG205" s="253">
        <v>8</v>
      </c>
      <c r="AH205" s="253">
        <v>8</v>
      </c>
      <c r="AI205" s="253">
        <v>9</v>
      </c>
      <c r="AJ205" s="253">
        <v>7</v>
      </c>
      <c r="AK205" s="253">
        <v>7</v>
      </c>
      <c r="AL205" s="253">
        <v>9</v>
      </c>
      <c r="AM205" s="253">
        <v>9</v>
      </c>
      <c r="AN205" s="253">
        <v>9</v>
      </c>
      <c r="AO205" s="253">
        <v>7</v>
      </c>
      <c r="AP205" s="253">
        <v>7</v>
      </c>
      <c r="AQ205" s="253">
        <v>8</v>
      </c>
      <c r="AR205" s="253">
        <v>9</v>
      </c>
      <c r="AS205" s="253">
        <v>7</v>
      </c>
      <c r="AT205" s="253">
        <v>8</v>
      </c>
      <c r="AU205" s="253">
        <v>9</v>
      </c>
      <c r="AV205" s="253">
        <v>9</v>
      </c>
      <c r="AW205" s="253">
        <v>9</v>
      </c>
      <c r="AX205" s="253">
        <v>8</v>
      </c>
      <c r="AY205" s="253">
        <v>9</v>
      </c>
      <c r="AZ205" s="253">
        <v>9</v>
      </c>
      <c r="BA205" s="253">
        <v>8</v>
      </c>
      <c r="BB205" s="253"/>
      <c r="BC205" s="253"/>
      <c r="BD205" s="253"/>
      <c r="BE205" s="253"/>
      <c r="BF205" s="253">
        <v>8</v>
      </c>
      <c r="BG205" s="253"/>
      <c r="BH205" s="253"/>
      <c r="BI205" s="253">
        <v>9</v>
      </c>
      <c r="BJ205" s="253">
        <v>8</v>
      </c>
      <c r="BK205" s="253"/>
      <c r="BL205" s="253"/>
      <c r="BM205" s="253"/>
      <c r="BN205" s="253">
        <v>8</v>
      </c>
      <c r="BO205" s="253"/>
      <c r="BP205" s="253">
        <v>5</v>
      </c>
      <c r="BQ205" s="253">
        <v>9</v>
      </c>
      <c r="BR205" s="253">
        <v>5</v>
      </c>
      <c r="BS205" s="253"/>
      <c r="BT205" s="253"/>
      <c r="BU205" s="253">
        <v>8</v>
      </c>
      <c r="BV205" s="253">
        <v>9</v>
      </c>
      <c r="BW205" s="253">
        <v>9</v>
      </c>
      <c r="BX205" s="253">
        <v>9</v>
      </c>
      <c r="BY205" s="253">
        <v>8</v>
      </c>
      <c r="BZ205" s="253">
        <v>10</v>
      </c>
      <c r="CA205" s="253">
        <v>8</v>
      </c>
      <c r="CB205" s="253" t="s">
        <v>177</v>
      </c>
      <c r="CC205" s="253"/>
      <c r="CD205" s="253">
        <v>7</v>
      </c>
      <c r="CE205" s="253">
        <v>8</v>
      </c>
      <c r="CF205" s="253">
        <v>8</v>
      </c>
      <c r="CG205" s="230"/>
      <c r="CH205" s="117"/>
      <c r="CI205" s="117"/>
      <c r="CJ205" s="5"/>
      <c r="CK205" s="5"/>
    </row>
    <row r="206" spans="1:89" ht="12.75" customHeight="1" x14ac:dyDescent="0.2">
      <c r="A206" s="200">
        <v>1</v>
      </c>
      <c r="B206" s="200"/>
      <c r="C206" s="248" t="s">
        <v>1383</v>
      </c>
      <c r="D206" s="253">
        <v>13</v>
      </c>
      <c r="E206" s="200"/>
      <c r="F206" s="205"/>
      <c r="G206" s="94">
        <f t="shared" si="42"/>
        <v>2</v>
      </c>
      <c r="H206" s="201">
        <f t="shared" si="43"/>
        <v>0</v>
      </c>
      <c r="I206" s="202">
        <f t="shared" si="44"/>
        <v>1</v>
      </c>
      <c r="J206" s="203">
        <f t="shared" si="45"/>
        <v>54</v>
      </c>
      <c r="K206" s="203">
        <f t="shared" si="46"/>
        <v>54</v>
      </c>
      <c r="L206" s="66"/>
      <c r="M206" s="253">
        <v>7</v>
      </c>
      <c r="N206" s="253">
        <v>7</v>
      </c>
      <c r="O206" s="253">
        <v>6</v>
      </c>
      <c r="P206" s="253">
        <v>9</v>
      </c>
      <c r="Q206" s="253">
        <v>7</v>
      </c>
      <c r="R206" s="253">
        <v>8</v>
      </c>
      <c r="S206" s="253">
        <v>8</v>
      </c>
      <c r="T206" s="253">
        <v>6</v>
      </c>
      <c r="U206" s="253">
        <v>7</v>
      </c>
      <c r="V206" s="253">
        <v>7</v>
      </c>
      <c r="W206" s="253">
        <v>7</v>
      </c>
      <c r="X206" s="253">
        <v>9</v>
      </c>
      <c r="Y206" s="253">
        <v>7</v>
      </c>
      <c r="Z206" s="253">
        <v>7</v>
      </c>
      <c r="AA206" s="253">
        <v>7</v>
      </c>
      <c r="AB206" s="253">
        <v>10</v>
      </c>
      <c r="AC206" s="253">
        <v>7</v>
      </c>
      <c r="AD206" s="253">
        <v>7</v>
      </c>
      <c r="AE206" s="253">
        <v>8</v>
      </c>
      <c r="AF206" s="253">
        <v>7</v>
      </c>
      <c r="AG206" s="253">
        <v>7</v>
      </c>
      <c r="AH206" s="253">
        <v>9</v>
      </c>
      <c r="AI206" s="253">
        <v>10</v>
      </c>
      <c r="AJ206" s="253">
        <v>9</v>
      </c>
      <c r="AK206" s="253">
        <v>10</v>
      </c>
      <c r="AL206" s="253">
        <v>9</v>
      </c>
      <c r="AM206" s="253">
        <v>10</v>
      </c>
      <c r="AN206" s="253">
        <v>8</v>
      </c>
      <c r="AO206" s="253">
        <v>9</v>
      </c>
      <c r="AP206" s="253">
        <v>7</v>
      </c>
      <c r="AQ206" s="253">
        <v>9</v>
      </c>
      <c r="AR206" s="253">
        <v>8</v>
      </c>
      <c r="AS206" s="253">
        <v>8</v>
      </c>
      <c r="AT206" s="253">
        <v>6</v>
      </c>
      <c r="AU206" s="253">
        <v>7</v>
      </c>
      <c r="AV206" s="253">
        <v>9</v>
      </c>
      <c r="AW206" s="253">
        <v>7</v>
      </c>
      <c r="AX206" s="253" t="s">
        <v>177</v>
      </c>
      <c r="AY206" s="253">
        <v>8</v>
      </c>
      <c r="AZ206" s="253">
        <v>10</v>
      </c>
      <c r="BA206" s="253">
        <v>9</v>
      </c>
      <c r="BB206" s="253"/>
      <c r="BC206" s="253"/>
      <c r="BD206" s="253"/>
      <c r="BE206" s="253"/>
      <c r="BF206" s="253"/>
      <c r="BG206" s="253"/>
      <c r="BH206" s="253"/>
      <c r="BI206" s="253" t="s">
        <v>191</v>
      </c>
      <c r="BJ206" s="253"/>
      <c r="BK206" s="253"/>
      <c r="BL206" s="253"/>
      <c r="BM206" s="253"/>
      <c r="BN206" s="253">
        <v>7</v>
      </c>
      <c r="BO206" s="253">
        <v>7</v>
      </c>
      <c r="BP206" s="253">
        <v>9</v>
      </c>
      <c r="BQ206" s="253">
        <v>8</v>
      </c>
      <c r="BR206" s="253">
        <v>7</v>
      </c>
      <c r="BS206" s="253"/>
      <c r="BT206" s="253"/>
      <c r="BU206" s="253">
        <v>8</v>
      </c>
      <c r="BV206" s="253">
        <v>10</v>
      </c>
      <c r="BW206" s="253">
        <v>9</v>
      </c>
      <c r="BX206" s="253">
        <v>10</v>
      </c>
      <c r="BY206" s="253">
        <v>7</v>
      </c>
      <c r="BZ206" s="253">
        <v>8</v>
      </c>
      <c r="CA206" s="253">
        <v>7</v>
      </c>
      <c r="CB206" s="253"/>
      <c r="CC206" s="253"/>
      <c r="CD206" s="253">
        <v>8</v>
      </c>
      <c r="CE206" s="253">
        <v>8</v>
      </c>
      <c r="CF206" s="253" t="s">
        <v>177</v>
      </c>
      <c r="CG206" s="230"/>
      <c r="CH206" s="117"/>
      <c r="CI206" s="117"/>
      <c r="CJ206" s="5"/>
      <c r="CK206" s="5"/>
    </row>
    <row r="207" spans="1:89" ht="12.75" customHeight="1" x14ac:dyDescent="0.2">
      <c r="A207" s="200">
        <v>1</v>
      </c>
      <c r="B207" s="200"/>
      <c r="C207" s="248" t="s">
        <v>1384</v>
      </c>
      <c r="D207" s="253">
        <v>14</v>
      </c>
      <c r="E207" s="200"/>
      <c r="F207" s="205"/>
      <c r="G207" s="94">
        <f t="shared" si="42"/>
        <v>1</v>
      </c>
      <c r="H207" s="201">
        <f t="shared" si="43"/>
        <v>0</v>
      </c>
      <c r="I207" s="202">
        <f t="shared" si="44"/>
        <v>0</v>
      </c>
      <c r="J207" s="203">
        <f t="shared" si="45"/>
        <v>58</v>
      </c>
      <c r="K207" s="203">
        <f t="shared" si="46"/>
        <v>58</v>
      </c>
      <c r="L207" s="66"/>
      <c r="M207" s="253">
        <v>7</v>
      </c>
      <c r="N207" s="253">
        <v>8</v>
      </c>
      <c r="O207" s="253">
        <v>7</v>
      </c>
      <c r="P207" s="253">
        <v>7</v>
      </c>
      <c r="Q207" s="253">
        <v>8</v>
      </c>
      <c r="R207" s="253">
        <v>7</v>
      </c>
      <c r="S207" s="253">
        <v>7</v>
      </c>
      <c r="T207" s="253">
        <v>9</v>
      </c>
      <c r="U207" s="253">
        <v>8</v>
      </c>
      <c r="V207" s="253">
        <v>6</v>
      </c>
      <c r="W207" s="253">
        <v>8</v>
      </c>
      <c r="X207" s="253">
        <v>8</v>
      </c>
      <c r="Y207" s="253">
        <v>7</v>
      </c>
      <c r="Z207" s="253">
        <v>6</v>
      </c>
      <c r="AA207" s="253">
        <v>8</v>
      </c>
      <c r="AB207" s="253">
        <v>9</v>
      </c>
      <c r="AC207" s="253">
        <v>6</v>
      </c>
      <c r="AD207" s="253">
        <v>7</v>
      </c>
      <c r="AE207" s="253">
        <v>8</v>
      </c>
      <c r="AF207" s="253">
        <v>10</v>
      </c>
      <c r="AG207" s="253">
        <v>7</v>
      </c>
      <c r="AH207" s="253">
        <v>8</v>
      </c>
      <c r="AI207" s="253">
        <v>9</v>
      </c>
      <c r="AJ207" s="253">
        <v>6</v>
      </c>
      <c r="AK207" s="253">
        <v>9</v>
      </c>
      <c r="AL207" s="253">
        <v>8</v>
      </c>
      <c r="AM207" s="253">
        <v>9</v>
      </c>
      <c r="AN207" s="253">
        <v>8</v>
      </c>
      <c r="AO207" s="253">
        <v>9</v>
      </c>
      <c r="AP207" s="253">
        <v>7</v>
      </c>
      <c r="AQ207" s="253">
        <v>9</v>
      </c>
      <c r="AR207" s="253">
        <v>8</v>
      </c>
      <c r="AS207" s="253">
        <v>9</v>
      </c>
      <c r="AT207" s="253">
        <v>6</v>
      </c>
      <c r="AU207" s="253">
        <v>6</v>
      </c>
      <c r="AV207" s="253">
        <v>6</v>
      </c>
      <c r="AW207" s="253">
        <v>7</v>
      </c>
      <c r="AX207" s="253">
        <v>9</v>
      </c>
      <c r="AY207" s="253" t="s">
        <v>177</v>
      </c>
      <c r="AZ207" s="253">
        <v>8</v>
      </c>
      <c r="BA207" s="253">
        <v>9</v>
      </c>
      <c r="BB207" s="253">
        <v>10</v>
      </c>
      <c r="BC207" s="253">
        <v>10</v>
      </c>
      <c r="BD207" s="253">
        <v>6</v>
      </c>
      <c r="BE207" s="253"/>
      <c r="BF207" s="253"/>
      <c r="BG207" s="253"/>
      <c r="BH207" s="253">
        <v>7</v>
      </c>
      <c r="BI207" s="253"/>
      <c r="BJ207" s="253"/>
      <c r="BK207" s="253"/>
      <c r="BL207" s="253"/>
      <c r="BM207" s="253"/>
      <c r="BN207" s="253"/>
      <c r="BO207" s="253"/>
      <c r="BP207" s="253">
        <v>8</v>
      </c>
      <c r="BQ207" s="253">
        <v>7</v>
      </c>
      <c r="BR207" s="253">
        <v>6</v>
      </c>
      <c r="BS207" s="253"/>
      <c r="BT207" s="253"/>
      <c r="BU207" s="253">
        <v>7</v>
      </c>
      <c r="BV207" s="253">
        <v>7</v>
      </c>
      <c r="BW207" s="253">
        <v>7</v>
      </c>
      <c r="BX207" s="253">
        <v>6</v>
      </c>
      <c r="BY207" s="253">
        <v>6</v>
      </c>
      <c r="BZ207" s="253">
        <v>7</v>
      </c>
      <c r="CA207" s="253">
        <v>8</v>
      </c>
      <c r="CB207" s="253">
        <v>6</v>
      </c>
      <c r="CC207" s="253" t="s">
        <v>190</v>
      </c>
      <c r="CD207" s="253">
        <v>6</v>
      </c>
      <c r="CE207" s="253">
        <v>6</v>
      </c>
      <c r="CF207" s="253">
        <v>7</v>
      </c>
      <c r="CG207" s="230"/>
      <c r="CH207" s="117"/>
      <c r="CI207" s="117"/>
      <c r="CJ207" s="5"/>
      <c r="CK207" s="5"/>
    </row>
    <row r="208" spans="1:89" ht="12.75" customHeight="1" x14ac:dyDescent="0.2">
      <c r="A208" s="204">
        <v>1</v>
      </c>
      <c r="B208" s="191"/>
      <c r="C208" s="248" t="s">
        <v>1385</v>
      </c>
      <c r="D208" s="253">
        <v>14</v>
      </c>
      <c r="E208" s="191"/>
      <c r="F208" s="191"/>
      <c r="G208" s="94">
        <f t="shared" si="42"/>
        <v>4</v>
      </c>
      <c r="H208" s="201">
        <f t="shared" si="43"/>
        <v>1</v>
      </c>
      <c r="I208" s="202">
        <f t="shared" si="44"/>
        <v>0</v>
      </c>
      <c r="J208" s="203">
        <f t="shared" si="45"/>
        <v>54</v>
      </c>
      <c r="K208" s="203">
        <f t="shared" si="46"/>
        <v>55</v>
      </c>
      <c r="L208" s="66"/>
      <c r="M208" s="253">
        <v>7</v>
      </c>
      <c r="N208" s="253">
        <v>7</v>
      </c>
      <c r="O208" s="253">
        <v>6</v>
      </c>
      <c r="P208" s="253">
        <v>9</v>
      </c>
      <c r="Q208" s="253">
        <v>8</v>
      </c>
      <c r="R208" s="253">
        <v>7</v>
      </c>
      <c r="S208" s="253">
        <v>7</v>
      </c>
      <c r="T208" s="253">
        <v>9</v>
      </c>
      <c r="U208" s="253">
        <v>6</v>
      </c>
      <c r="V208" s="253">
        <v>9</v>
      </c>
      <c r="W208" s="253">
        <v>8</v>
      </c>
      <c r="X208" s="253">
        <v>7</v>
      </c>
      <c r="Y208" s="253">
        <v>7</v>
      </c>
      <c r="Z208" s="253">
        <v>7</v>
      </c>
      <c r="AA208" s="253">
        <v>7</v>
      </c>
      <c r="AB208" s="253">
        <v>7</v>
      </c>
      <c r="AC208" s="253">
        <v>6</v>
      </c>
      <c r="AD208" s="253">
        <v>9</v>
      </c>
      <c r="AE208" s="253">
        <v>8</v>
      </c>
      <c r="AF208" s="253">
        <v>6</v>
      </c>
      <c r="AG208" s="253">
        <v>8</v>
      </c>
      <c r="AH208" s="253">
        <v>8</v>
      </c>
      <c r="AI208" s="253">
        <v>9</v>
      </c>
      <c r="AJ208" s="253">
        <v>9</v>
      </c>
      <c r="AK208" s="253">
        <v>10</v>
      </c>
      <c r="AL208" s="253">
        <v>6</v>
      </c>
      <c r="AM208" s="253">
        <v>8</v>
      </c>
      <c r="AN208" s="253">
        <v>8</v>
      </c>
      <c r="AO208" s="253">
        <v>9</v>
      </c>
      <c r="AP208" s="253">
        <v>6</v>
      </c>
      <c r="AQ208" s="253">
        <v>9</v>
      </c>
      <c r="AR208" s="253" t="s">
        <v>177</v>
      </c>
      <c r="AS208" s="253">
        <v>7</v>
      </c>
      <c r="AT208" s="253">
        <v>6</v>
      </c>
      <c r="AU208" s="253">
        <v>9</v>
      </c>
      <c r="AV208" s="253">
        <v>8</v>
      </c>
      <c r="AW208" s="253">
        <v>8</v>
      </c>
      <c r="AX208" s="253">
        <v>8</v>
      </c>
      <c r="AY208" s="253" t="s">
        <v>177</v>
      </c>
      <c r="AZ208" s="253">
        <v>8</v>
      </c>
      <c r="BA208" s="253" t="s">
        <v>177</v>
      </c>
      <c r="BB208" s="253">
        <v>9</v>
      </c>
      <c r="BC208" s="253"/>
      <c r="BD208" s="253">
        <v>5</v>
      </c>
      <c r="BE208" s="253"/>
      <c r="BF208" s="253"/>
      <c r="BG208" s="253"/>
      <c r="BH208" s="253"/>
      <c r="BI208" s="253"/>
      <c r="BJ208" s="253"/>
      <c r="BK208" s="253">
        <v>8</v>
      </c>
      <c r="BL208" s="253"/>
      <c r="BM208" s="253"/>
      <c r="BN208" s="253">
        <v>7</v>
      </c>
      <c r="BO208" s="253">
        <v>9</v>
      </c>
      <c r="BP208" s="253" t="s">
        <v>177</v>
      </c>
      <c r="BQ208" s="253">
        <v>10</v>
      </c>
      <c r="BR208" s="253">
        <v>6</v>
      </c>
      <c r="BS208" s="253"/>
      <c r="BT208" s="253"/>
      <c r="BU208" s="253"/>
      <c r="BV208" s="253">
        <v>6</v>
      </c>
      <c r="BW208" s="253">
        <v>7</v>
      </c>
      <c r="BX208" s="253">
        <v>8</v>
      </c>
      <c r="BY208" s="253">
        <v>7</v>
      </c>
      <c r="BZ208" s="253">
        <v>8</v>
      </c>
      <c r="CA208" s="253">
        <v>6</v>
      </c>
      <c r="CB208" s="253">
        <v>8</v>
      </c>
      <c r="CC208" s="253" t="s">
        <v>190</v>
      </c>
      <c r="CD208" s="253">
        <v>7</v>
      </c>
      <c r="CE208" s="253">
        <v>8</v>
      </c>
      <c r="CF208" s="253">
        <v>8</v>
      </c>
      <c r="CG208" s="230"/>
      <c r="CH208" s="117"/>
      <c r="CI208" s="117"/>
      <c r="CJ208" s="5"/>
      <c r="CK208" s="5"/>
    </row>
    <row r="209" spans="1:89" ht="12.75" x14ac:dyDescent="0.2">
      <c r="A209"/>
      <c r="B209" s="89"/>
      <c r="C209"/>
      <c r="D209" s="96"/>
      <c r="E209" s="95"/>
      <c r="F209" s="95"/>
      <c r="G209"/>
      <c r="H209" s="116"/>
      <c r="I209" s="116"/>
      <c r="J209" s="116"/>
      <c r="K209" s="116"/>
      <c r="L209"/>
      <c r="M209" s="184" t="s">
        <v>647</v>
      </c>
      <c r="N209" s="184" t="s">
        <v>648</v>
      </c>
      <c r="O209" s="184" t="s">
        <v>649</v>
      </c>
      <c r="P209" s="184" t="s">
        <v>650</v>
      </c>
      <c r="Q209" s="185" t="s">
        <v>212</v>
      </c>
      <c r="R209" s="184" t="s">
        <v>651</v>
      </c>
      <c r="S209" s="184" t="s">
        <v>652</v>
      </c>
      <c r="T209" s="184" t="s">
        <v>653</v>
      </c>
      <c r="U209" s="184" t="s">
        <v>654</v>
      </c>
      <c r="V209" s="184" t="s">
        <v>710</v>
      </c>
      <c r="W209" s="185" t="s">
        <v>213</v>
      </c>
      <c r="X209" s="184" t="s">
        <v>655</v>
      </c>
      <c r="Y209" s="184" t="s">
        <v>214</v>
      </c>
      <c r="Z209" s="184" t="s">
        <v>656</v>
      </c>
      <c r="AA209" s="184" t="s">
        <v>657</v>
      </c>
      <c r="AB209" s="184" t="s">
        <v>658</v>
      </c>
      <c r="AC209" s="184" t="s">
        <v>659</v>
      </c>
      <c r="AD209" s="184" t="s">
        <v>660</v>
      </c>
      <c r="AE209" s="185" t="s">
        <v>661</v>
      </c>
      <c r="AF209" s="184" t="s">
        <v>662</v>
      </c>
      <c r="AG209" s="184" t="s">
        <v>663</v>
      </c>
      <c r="AH209" s="186" t="s">
        <v>633</v>
      </c>
      <c r="AI209" s="184" t="s">
        <v>664</v>
      </c>
      <c r="AJ209" s="184" t="s">
        <v>665</v>
      </c>
      <c r="AK209" s="184" t="s">
        <v>666</v>
      </c>
      <c r="AL209" s="185" t="s">
        <v>667</v>
      </c>
      <c r="AM209" s="184" t="s">
        <v>668</v>
      </c>
      <c r="AN209" s="184" t="s">
        <v>669</v>
      </c>
      <c r="AO209" s="185" t="s">
        <v>670</v>
      </c>
      <c r="AP209" s="184" t="s">
        <v>198</v>
      </c>
      <c r="AQ209" s="184" t="s">
        <v>671</v>
      </c>
      <c r="AR209" s="184" t="s">
        <v>672</v>
      </c>
      <c r="AS209" s="184" t="s">
        <v>673</v>
      </c>
      <c r="AT209" s="185" t="s">
        <v>674</v>
      </c>
      <c r="AU209" s="184" t="s">
        <v>675</v>
      </c>
      <c r="AV209" s="184" t="s">
        <v>676</v>
      </c>
      <c r="AW209" s="185" t="s">
        <v>677</v>
      </c>
      <c r="AX209" s="184" t="s">
        <v>678</v>
      </c>
      <c r="AY209" s="184" t="s">
        <v>679</v>
      </c>
      <c r="AZ209" s="185" t="s">
        <v>680</v>
      </c>
      <c r="BA209" s="184" t="s">
        <v>681</v>
      </c>
      <c r="BB209" s="186" t="s">
        <v>682</v>
      </c>
      <c r="BC209" s="184" t="s">
        <v>683</v>
      </c>
      <c r="BD209" s="184" t="s">
        <v>635</v>
      </c>
      <c r="BE209" s="184" t="s">
        <v>684</v>
      </c>
      <c r="BF209" s="184" t="s">
        <v>685</v>
      </c>
      <c r="BG209" s="184" t="s">
        <v>686</v>
      </c>
      <c r="BH209" s="184" t="s">
        <v>687</v>
      </c>
      <c r="BI209" s="184" t="s">
        <v>688</v>
      </c>
      <c r="BJ209" s="186" t="s">
        <v>689</v>
      </c>
      <c r="BK209" s="184" t="s">
        <v>690</v>
      </c>
      <c r="BL209" s="184" t="s">
        <v>691</v>
      </c>
      <c r="BM209" s="184" t="s">
        <v>199</v>
      </c>
      <c r="BN209" s="186" t="s">
        <v>692</v>
      </c>
      <c r="BO209" s="184" t="s">
        <v>693</v>
      </c>
      <c r="BP209" s="184" t="s">
        <v>735</v>
      </c>
      <c r="BQ209" s="184" t="s">
        <v>738</v>
      </c>
      <c r="BR209" s="186" t="s">
        <v>694</v>
      </c>
      <c r="BS209" s="184" t="s">
        <v>695</v>
      </c>
      <c r="BT209" s="184" t="s">
        <v>696</v>
      </c>
      <c r="BU209" s="184" t="s">
        <v>697</v>
      </c>
      <c r="BV209" s="184" t="s">
        <v>698</v>
      </c>
      <c r="BW209" s="187" t="s">
        <v>699</v>
      </c>
      <c r="BX209" s="187" t="s">
        <v>700</v>
      </c>
      <c r="BY209" s="187" t="s">
        <v>701</v>
      </c>
      <c r="BZ209" s="187" t="s">
        <v>702</v>
      </c>
      <c r="CA209" s="187" t="s">
        <v>703</v>
      </c>
      <c r="CB209" s="187" t="s">
        <v>704</v>
      </c>
      <c r="CC209" s="187" t="s">
        <v>705</v>
      </c>
      <c r="CD209" s="187" t="s">
        <v>706</v>
      </c>
      <c r="CE209" s="187" t="s">
        <v>707</v>
      </c>
      <c r="CF209" s="187" t="s">
        <v>708</v>
      </c>
      <c r="CG209" s="187" t="s">
        <v>709</v>
      </c>
      <c r="CH209" s="187"/>
      <c r="CI209" s="187"/>
      <c r="CJ209" s="5"/>
      <c r="CK209" s="5"/>
    </row>
    <row r="210" spans="1:89" ht="12.75" customHeight="1" x14ac:dyDescent="0.2">
      <c r="A210" s="96">
        <f>COUNT(A202:A208)</f>
        <v>7</v>
      </c>
      <c r="B210" s="95" t="s">
        <v>160</v>
      </c>
      <c r="C210" s="95"/>
      <c r="D210" s="247"/>
      <c r="E210"/>
      <c r="F210"/>
      <c r="G210" s="97"/>
      <c r="H210" s="97"/>
      <c r="I210" s="97"/>
      <c r="J210" s="97"/>
      <c r="K210" s="97"/>
      <c r="L210"/>
      <c r="M210" s="278" t="s">
        <v>203</v>
      </c>
      <c r="N210" s="278"/>
      <c r="O210" s="278"/>
      <c r="P210" s="278"/>
      <c r="Q210" s="278"/>
      <c r="R210" s="278"/>
      <c r="S210" s="278"/>
      <c r="T210" s="278"/>
      <c r="U210" s="278"/>
      <c r="V210" s="278"/>
      <c r="W210" s="278"/>
      <c r="X210" s="278"/>
      <c r="Y210" s="278"/>
      <c r="Z210" s="278"/>
      <c r="AA210" s="279" t="s">
        <v>204</v>
      </c>
      <c r="AB210" s="279"/>
      <c r="AC210" s="279"/>
      <c r="AD210" s="279"/>
      <c r="AE210" s="279"/>
      <c r="AF210" s="279"/>
      <c r="AG210" s="279"/>
      <c r="AH210" s="279"/>
      <c r="AI210" s="279"/>
      <c r="AJ210" s="279"/>
      <c r="AK210" s="279"/>
      <c r="AL210" s="279"/>
      <c r="AM210" s="279"/>
      <c r="AN210" s="279"/>
      <c r="AO210" s="279"/>
      <c r="AP210" s="279"/>
      <c r="AQ210" s="279"/>
      <c r="AR210" s="279"/>
      <c r="AS210" s="279"/>
      <c r="AT210" s="279"/>
      <c r="AU210" s="279"/>
      <c r="AV210" s="279"/>
      <c r="AW210" s="279"/>
      <c r="AX210" s="279"/>
      <c r="AY210" s="279"/>
      <c r="AZ210" s="279"/>
      <c r="BA210" s="279"/>
      <c r="BB210" s="280" t="s">
        <v>205</v>
      </c>
      <c r="BC210" s="280"/>
      <c r="BD210" s="280"/>
      <c r="BE210" s="280"/>
      <c r="BF210" s="280"/>
      <c r="BG210" s="280"/>
      <c r="BH210" s="280"/>
      <c r="BI210" s="280"/>
      <c r="BJ210" s="280"/>
      <c r="BK210" s="280"/>
      <c r="BL210" s="280"/>
      <c r="BM210" s="280"/>
      <c r="BN210" s="280"/>
      <c r="BO210" s="280"/>
      <c r="BP210" s="280"/>
      <c r="BQ210" s="280"/>
      <c r="BR210" s="280"/>
      <c r="BS210" s="280"/>
      <c r="BT210" s="280"/>
      <c r="BU210" s="280"/>
      <c r="BV210" s="281" t="s">
        <v>206</v>
      </c>
      <c r="BW210" s="281"/>
      <c r="BX210" s="281"/>
      <c r="BY210" s="281"/>
      <c r="BZ210" s="281"/>
      <c r="CA210" s="281"/>
      <c r="CB210" s="2" t="s">
        <v>207</v>
      </c>
      <c r="CC210" s="2" t="s">
        <v>208</v>
      </c>
      <c r="CD210" s="282" t="s">
        <v>209</v>
      </c>
      <c r="CE210" s="282"/>
      <c r="CF210" s="282"/>
      <c r="CG210" s="3" t="s">
        <v>210</v>
      </c>
      <c r="CH210" s="3"/>
      <c r="CI210" s="189"/>
      <c r="CJ210" s="5"/>
      <c r="CK210" s="5"/>
    </row>
    <row r="211" spans="1:89" ht="12.75" x14ac:dyDescent="0.2">
      <c r="A211" s="98"/>
      <c r="B211" s="99"/>
      <c r="C211" s="98" t="s">
        <v>161</v>
      </c>
      <c r="D211" s="99"/>
      <c r="E211" s="98"/>
      <c r="F211" s="98"/>
      <c r="G211" s="98"/>
      <c r="H211" s="98"/>
      <c r="I211" s="98"/>
      <c r="J211" s="98"/>
      <c r="L211" s="100" t="s">
        <v>177</v>
      </c>
      <c r="M211" s="101">
        <f t="shared" ref="M211:AR211" si="47">COUNTIF(M202:M208,"INSC")</f>
        <v>0</v>
      </c>
      <c r="N211" s="101">
        <f t="shared" si="47"/>
        <v>0</v>
      </c>
      <c r="O211" s="101">
        <f t="shared" si="47"/>
        <v>0</v>
      </c>
      <c r="P211" s="101">
        <f t="shared" si="47"/>
        <v>0</v>
      </c>
      <c r="Q211" s="101">
        <f t="shared" si="47"/>
        <v>0</v>
      </c>
      <c r="R211" s="101">
        <f t="shared" si="47"/>
        <v>0</v>
      </c>
      <c r="S211" s="101">
        <f t="shared" si="47"/>
        <v>0</v>
      </c>
      <c r="T211" s="101">
        <f t="shared" si="47"/>
        <v>0</v>
      </c>
      <c r="U211" s="101">
        <f t="shared" si="47"/>
        <v>0</v>
      </c>
      <c r="V211" s="101">
        <f t="shared" si="47"/>
        <v>0</v>
      </c>
      <c r="W211" s="101">
        <f t="shared" si="47"/>
        <v>0</v>
      </c>
      <c r="X211" s="101">
        <f t="shared" si="47"/>
        <v>0</v>
      </c>
      <c r="Y211" s="101">
        <f t="shared" si="47"/>
        <v>0</v>
      </c>
      <c r="Z211" s="101">
        <f t="shared" si="47"/>
        <v>0</v>
      </c>
      <c r="AA211" s="101">
        <f t="shared" si="47"/>
        <v>0</v>
      </c>
      <c r="AB211" s="101">
        <f t="shared" si="47"/>
        <v>0</v>
      </c>
      <c r="AC211" s="101">
        <f t="shared" si="47"/>
        <v>0</v>
      </c>
      <c r="AD211" s="101">
        <f t="shared" si="47"/>
        <v>0</v>
      </c>
      <c r="AE211" s="101">
        <f t="shared" si="47"/>
        <v>0</v>
      </c>
      <c r="AF211" s="101">
        <f t="shared" si="47"/>
        <v>0</v>
      </c>
      <c r="AG211" s="101">
        <f t="shared" si="47"/>
        <v>0</v>
      </c>
      <c r="AH211" s="101">
        <f t="shared" si="47"/>
        <v>0</v>
      </c>
      <c r="AI211" s="101">
        <f t="shared" si="47"/>
        <v>0</v>
      </c>
      <c r="AJ211" s="101">
        <f t="shared" si="47"/>
        <v>0</v>
      </c>
      <c r="AK211" s="101">
        <f t="shared" si="47"/>
        <v>0</v>
      </c>
      <c r="AL211" s="101">
        <f t="shared" si="47"/>
        <v>0</v>
      </c>
      <c r="AM211" s="101">
        <f t="shared" si="47"/>
        <v>0</v>
      </c>
      <c r="AN211" s="101">
        <f t="shared" si="47"/>
        <v>1</v>
      </c>
      <c r="AO211" s="101">
        <f t="shared" si="47"/>
        <v>0</v>
      </c>
      <c r="AP211" s="101">
        <f t="shared" si="47"/>
        <v>0</v>
      </c>
      <c r="AQ211" s="101">
        <f t="shared" si="47"/>
        <v>0</v>
      </c>
      <c r="AR211" s="101">
        <f t="shared" si="47"/>
        <v>2</v>
      </c>
      <c r="AS211" s="101">
        <f t="shared" ref="AS211:BX211" si="48">COUNTIF(AS202:AS208,"INSC")</f>
        <v>0</v>
      </c>
      <c r="AT211" s="101">
        <f t="shared" si="48"/>
        <v>1</v>
      </c>
      <c r="AU211" s="101">
        <f t="shared" si="48"/>
        <v>0</v>
      </c>
      <c r="AV211" s="101">
        <f t="shared" si="48"/>
        <v>0</v>
      </c>
      <c r="AW211" s="101">
        <f t="shared" si="48"/>
        <v>1</v>
      </c>
      <c r="AX211" s="101">
        <f t="shared" si="48"/>
        <v>1</v>
      </c>
      <c r="AY211" s="101">
        <f t="shared" si="48"/>
        <v>4</v>
      </c>
      <c r="AZ211" s="101">
        <f t="shared" si="48"/>
        <v>0</v>
      </c>
      <c r="BA211" s="101">
        <f t="shared" si="48"/>
        <v>1</v>
      </c>
      <c r="BB211" s="101">
        <f t="shared" si="48"/>
        <v>0</v>
      </c>
      <c r="BC211" s="101">
        <f t="shared" si="48"/>
        <v>0</v>
      </c>
      <c r="BD211" s="101">
        <f t="shared" si="48"/>
        <v>0</v>
      </c>
      <c r="BE211" s="101">
        <f t="shared" si="48"/>
        <v>0</v>
      </c>
      <c r="BF211" s="101">
        <f t="shared" si="48"/>
        <v>0</v>
      </c>
      <c r="BG211" s="101">
        <f t="shared" si="48"/>
        <v>0</v>
      </c>
      <c r="BH211" s="101">
        <f t="shared" si="48"/>
        <v>0</v>
      </c>
      <c r="BI211" s="101">
        <f t="shared" si="48"/>
        <v>0</v>
      </c>
      <c r="BJ211" s="101">
        <f t="shared" si="48"/>
        <v>0</v>
      </c>
      <c r="BK211" s="101">
        <f t="shared" si="48"/>
        <v>0</v>
      </c>
      <c r="BL211" s="101">
        <f t="shared" si="48"/>
        <v>0</v>
      </c>
      <c r="BM211" s="101">
        <f t="shared" si="48"/>
        <v>0</v>
      </c>
      <c r="BN211" s="101">
        <f t="shared" si="48"/>
        <v>0</v>
      </c>
      <c r="BO211" s="101">
        <f t="shared" si="48"/>
        <v>0</v>
      </c>
      <c r="BP211" s="101">
        <f t="shared" si="48"/>
        <v>2</v>
      </c>
      <c r="BQ211" s="101">
        <f t="shared" si="48"/>
        <v>0</v>
      </c>
      <c r="BR211" s="101">
        <f t="shared" si="48"/>
        <v>0</v>
      </c>
      <c r="BS211" s="101">
        <f t="shared" si="48"/>
        <v>0</v>
      </c>
      <c r="BT211" s="101">
        <f t="shared" si="48"/>
        <v>0</v>
      </c>
      <c r="BU211" s="101">
        <f t="shared" si="48"/>
        <v>0</v>
      </c>
      <c r="BV211" s="101">
        <f t="shared" si="48"/>
        <v>0</v>
      </c>
      <c r="BW211" s="101">
        <f t="shared" si="48"/>
        <v>0</v>
      </c>
      <c r="BX211" s="101">
        <f t="shared" si="48"/>
        <v>0</v>
      </c>
      <c r="BY211" s="101">
        <f t="shared" ref="BY211:CG211" si="49">COUNTIF(BY202:BY208,"INSC")</f>
        <v>0</v>
      </c>
      <c r="BZ211" s="101">
        <f t="shared" si="49"/>
        <v>1</v>
      </c>
      <c r="CA211" s="101">
        <f t="shared" si="49"/>
        <v>1</v>
      </c>
      <c r="CB211" s="101">
        <f t="shared" si="49"/>
        <v>2</v>
      </c>
      <c r="CC211" s="101">
        <f t="shared" si="49"/>
        <v>0</v>
      </c>
      <c r="CD211" s="101">
        <f t="shared" si="49"/>
        <v>0</v>
      </c>
      <c r="CE211" s="101">
        <f t="shared" si="49"/>
        <v>1</v>
      </c>
      <c r="CF211" s="101">
        <f t="shared" si="49"/>
        <v>1</v>
      </c>
      <c r="CG211" s="101">
        <f t="shared" si="49"/>
        <v>0</v>
      </c>
      <c r="CH211" s="101"/>
      <c r="CI211" s="101">
        <f>SUM(CI202:CI208)</f>
        <v>0</v>
      </c>
      <c r="CJ211" s="101">
        <f>SUM(CJ202:CJ208)</f>
        <v>0</v>
      </c>
      <c r="CK211" s="101">
        <f>SUM(CK202:CK208)</f>
        <v>0</v>
      </c>
    </row>
    <row r="212" spans="1:89" ht="12.75" x14ac:dyDescent="0.2">
      <c r="A212" s="102"/>
      <c r="B212" s="103"/>
      <c r="C212" s="102"/>
      <c r="D212" s="103"/>
      <c r="E212" s="102"/>
      <c r="F212" s="102"/>
      <c r="G212" s="102"/>
      <c r="H212" s="102"/>
      <c r="I212" s="102"/>
      <c r="J212" s="102"/>
      <c r="L212" s="104" t="s">
        <v>162</v>
      </c>
      <c r="M212" s="105">
        <f t="shared" ref="M212:AR212" si="50">COUNTIF(M202:M208,5)</f>
        <v>0</v>
      </c>
      <c r="N212" s="105">
        <f t="shared" si="50"/>
        <v>0</v>
      </c>
      <c r="O212" s="105">
        <f t="shared" si="50"/>
        <v>0</v>
      </c>
      <c r="P212" s="105">
        <f t="shared" si="50"/>
        <v>0</v>
      </c>
      <c r="Q212" s="105">
        <f t="shared" si="50"/>
        <v>0</v>
      </c>
      <c r="R212" s="105">
        <f t="shared" si="50"/>
        <v>0</v>
      </c>
      <c r="S212" s="105">
        <f t="shared" si="50"/>
        <v>0</v>
      </c>
      <c r="T212" s="105">
        <f t="shared" si="50"/>
        <v>0</v>
      </c>
      <c r="U212" s="105">
        <f t="shared" si="50"/>
        <v>0</v>
      </c>
      <c r="V212" s="105">
        <f t="shared" si="50"/>
        <v>0</v>
      </c>
      <c r="W212" s="105">
        <f t="shared" si="50"/>
        <v>0</v>
      </c>
      <c r="X212" s="105">
        <f t="shared" si="50"/>
        <v>0</v>
      </c>
      <c r="Y212" s="105">
        <f t="shared" si="50"/>
        <v>0</v>
      </c>
      <c r="Z212" s="105">
        <f t="shared" si="50"/>
        <v>0</v>
      </c>
      <c r="AA212" s="105">
        <f t="shared" si="50"/>
        <v>0</v>
      </c>
      <c r="AB212" s="105">
        <f t="shared" si="50"/>
        <v>0</v>
      </c>
      <c r="AC212" s="105">
        <f t="shared" si="50"/>
        <v>0</v>
      </c>
      <c r="AD212" s="105">
        <f t="shared" si="50"/>
        <v>0</v>
      </c>
      <c r="AE212" s="105">
        <f t="shared" si="50"/>
        <v>0</v>
      </c>
      <c r="AF212" s="105">
        <f t="shared" si="50"/>
        <v>1</v>
      </c>
      <c r="AG212" s="105">
        <f t="shared" si="50"/>
        <v>0</v>
      </c>
      <c r="AH212" s="105">
        <f t="shared" si="50"/>
        <v>0</v>
      </c>
      <c r="AI212" s="105">
        <f t="shared" si="50"/>
        <v>0</v>
      </c>
      <c r="AJ212" s="105">
        <f t="shared" si="50"/>
        <v>0</v>
      </c>
      <c r="AK212" s="105">
        <f t="shared" si="50"/>
        <v>0</v>
      </c>
      <c r="AL212" s="105">
        <f t="shared" si="50"/>
        <v>0</v>
      </c>
      <c r="AM212" s="105">
        <f t="shared" si="50"/>
        <v>0</v>
      </c>
      <c r="AN212" s="105">
        <f t="shared" si="50"/>
        <v>0</v>
      </c>
      <c r="AO212" s="105">
        <f t="shared" si="50"/>
        <v>0</v>
      </c>
      <c r="AP212" s="105">
        <f t="shared" si="50"/>
        <v>0</v>
      </c>
      <c r="AQ212" s="105">
        <f t="shared" si="50"/>
        <v>0</v>
      </c>
      <c r="AR212" s="105">
        <f t="shared" si="50"/>
        <v>0</v>
      </c>
      <c r="AS212" s="105">
        <f t="shared" ref="AS212:BX212" si="51">COUNTIF(AS202:AS208,5)</f>
        <v>0</v>
      </c>
      <c r="AT212" s="105">
        <f t="shared" si="51"/>
        <v>0</v>
      </c>
      <c r="AU212" s="105">
        <f t="shared" si="51"/>
        <v>0</v>
      </c>
      <c r="AV212" s="105">
        <f t="shared" si="51"/>
        <v>0</v>
      </c>
      <c r="AW212" s="105">
        <f t="shared" si="51"/>
        <v>0</v>
      </c>
      <c r="AX212" s="105">
        <f t="shared" si="51"/>
        <v>0</v>
      </c>
      <c r="AY212" s="105">
        <f t="shared" si="51"/>
        <v>0</v>
      </c>
      <c r="AZ212" s="105">
        <f t="shared" si="51"/>
        <v>0</v>
      </c>
      <c r="BA212" s="105">
        <f t="shared" si="51"/>
        <v>0</v>
      </c>
      <c r="BB212" s="105">
        <f t="shared" si="51"/>
        <v>0</v>
      </c>
      <c r="BC212" s="105">
        <f t="shared" si="51"/>
        <v>0</v>
      </c>
      <c r="BD212" s="105">
        <f t="shared" si="51"/>
        <v>1</v>
      </c>
      <c r="BE212" s="105">
        <f t="shared" si="51"/>
        <v>0</v>
      </c>
      <c r="BF212" s="105">
        <f t="shared" si="51"/>
        <v>0</v>
      </c>
      <c r="BG212" s="105">
        <f t="shared" si="51"/>
        <v>0</v>
      </c>
      <c r="BH212" s="105">
        <f t="shared" si="51"/>
        <v>0</v>
      </c>
      <c r="BI212" s="105">
        <f t="shared" si="51"/>
        <v>0</v>
      </c>
      <c r="BJ212" s="105">
        <f t="shared" si="51"/>
        <v>0</v>
      </c>
      <c r="BK212" s="105">
        <f t="shared" si="51"/>
        <v>0</v>
      </c>
      <c r="BL212" s="105">
        <f t="shared" si="51"/>
        <v>0</v>
      </c>
      <c r="BM212" s="105">
        <f t="shared" si="51"/>
        <v>0</v>
      </c>
      <c r="BN212" s="105">
        <f t="shared" si="51"/>
        <v>0</v>
      </c>
      <c r="BO212" s="105">
        <f t="shared" si="51"/>
        <v>0</v>
      </c>
      <c r="BP212" s="105">
        <f t="shared" si="51"/>
        <v>1</v>
      </c>
      <c r="BQ212" s="105">
        <f t="shared" si="51"/>
        <v>0</v>
      </c>
      <c r="BR212" s="105">
        <f t="shared" si="51"/>
        <v>2</v>
      </c>
      <c r="BS212" s="105">
        <f t="shared" si="51"/>
        <v>0</v>
      </c>
      <c r="BT212" s="105">
        <f t="shared" si="51"/>
        <v>0</v>
      </c>
      <c r="BU212" s="105">
        <f t="shared" si="51"/>
        <v>0</v>
      </c>
      <c r="BV212" s="105">
        <f t="shared" si="51"/>
        <v>0</v>
      </c>
      <c r="BW212" s="105">
        <f t="shared" si="51"/>
        <v>0</v>
      </c>
      <c r="BX212" s="105">
        <f t="shared" si="51"/>
        <v>0</v>
      </c>
      <c r="BY212" s="105">
        <f t="shared" ref="BY212:CG212" si="52">COUNTIF(BY202:BY208,5)</f>
        <v>0</v>
      </c>
      <c r="BZ212" s="105">
        <f t="shared" si="52"/>
        <v>0</v>
      </c>
      <c r="CA212" s="105">
        <f t="shared" si="52"/>
        <v>0</v>
      </c>
      <c r="CB212" s="105">
        <f t="shared" si="52"/>
        <v>0</v>
      </c>
      <c r="CC212" s="105">
        <f t="shared" si="52"/>
        <v>0</v>
      </c>
      <c r="CD212" s="105">
        <f t="shared" si="52"/>
        <v>0</v>
      </c>
      <c r="CE212" s="105">
        <f t="shared" si="52"/>
        <v>0</v>
      </c>
      <c r="CF212" s="105">
        <f t="shared" si="52"/>
        <v>0</v>
      </c>
      <c r="CG212" s="105">
        <f t="shared" si="52"/>
        <v>0</v>
      </c>
      <c r="CH212" s="105"/>
      <c r="CI212" s="105"/>
      <c r="CJ212" s="5"/>
      <c r="CK212" s="5"/>
    </row>
    <row r="213" spans="1:89" ht="12.75" x14ac:dyDescent="0.2">
      <c r="A213" s="102"/>
      <c r="B213" s="103"/>
      <c r="C213" s="102"/>
      <c r="D213" s="103"/>
      <c r="E213" s="102"/>
      <c r="F213" s="102"/>
      <c r="G213" s="102"/>
      <c r="H213" s="102"/>
      <c r="I213" s="102"/>
      <c r="J213" s="102"/>
      <c r="L213" s="104" t="s">
        <v>191</v>
      </c>
      <c r="M213" s="105">
        <f t="shared" ref="M213:AR213" si="53">COUNTIF(M202:M208,"BA")</f>
        <v>0</v>
      </c>
      <c r="N213" s="105">
        <f t="shared" si="53"/>
        <v>0</v>
      </c>
      <c r="O213" s="105">
        <f t="shared" si="53"/>
        <v>0</v>
      </c>
      <c r="P213" s="105">
        <f t="shared" si="53"/>
        <v>0</v>
      </c>
      <c r="Q213" s="105">
        <f t="shared" si="53"/>
        <v>0</v>
      </c>
      <c r="R213" s="105">
        <f t="shared" si="53"/>
        <v>0</v>
      </c>
      <c r="S213" s="105">
        <f t="shared" si="53"/>
        <v>0</v>
      </c>
      <c r="T213" s="105">
        <f t="shared" si="53"/>
        <v>0</v>
      </c>
      <c r="U213" s="105">
        <f t="shared" si="53"/>
        <v>0</v>
      </c>
      <c r="V213" s="105">
        <f t="shared" si="53"/>
        <v>0</v>
      </c>
      <c r="W213" s="105">
        <f t="shared" si="53"/>
        <v>0</v>
      </c>
      <c r="X213" s="105">
        <f t="shared" si="53"/>
        <v>0</v>
      </c>
      <c r="Y213" s="105">
        <f t="shared" si="53"/>
        <v>0</v>
      </c>
      <c r="Z213" s="105">
        <f t="shared" si="53"/>
        <v>0</v>
      </c>
      <c r="AA213" s="105">
        <f t="shared" si="53"/>
        <v>0</v>
      </c>
      <c r="AB213" s="105">
        <f t="shared" si="53"/>
        <v>0</v>
      </c>
      <c r="AC213" s="105">
        <f t="shared" si="53"/>
        <v>0</v>
      </c>
      <c r="AD213" s="105">
        <f t="shared" si="53"/>
        <v>0</v>
      </c>
      <c r="AE213" s="105">
        <f t="shared" si="53"/>
        <v>0</v>
      </c>
      <c r="AF213" s="105">
        <f t="shared" si="53"/>
        <v>0</v>
      </c>
      <c r="AG213" s="105">
        <f t="shared" si="53"/>
        <v>0</v>
      </c>
      <c r="AH213" s="105">
        <f t="shared" si="53"/>
        <v>0</v>
      </c>
      <c r="AI213" s="105">
        <f t="shared" si="53"/>
        <v>0</v>
      </c>
      <c r="AJ213" s="105">
        <f t="shared" si="53"/>
        <v>0</v>
      </c>
      <c r="AK213" s="105">
        <f t="shared" si="53"/>
        <v>0</v>
      </c>
      <c r="AL213" s="105">
        <f t="shared" si="53"/>
        <v>0</v>
      </c>
      <c r="AM213" s="105">
        <f t="shared" si="53"/>
        <v>0</v>
      </c>
      <c r="AN213" s="105">
        <f t="shared" si="53"/>
        <v>0</v>
      </c>
      <c r="AO213" s="105">
        <f t="shared" si="53"/>
        <v>0</v>
      </c>
      <c r="AP213" s="105">
        <f t="shared" si="53"/>
        <v>0</v>
      </c>
      <c r="AQ213" s="105">
        <f t="shared" si="53"/>
        <v>0</v>
      </c>
      <c r="AR213" s="105">
        <f t="shared" si="53"/>
        <v>0</v>
      </c>
      <c r="AS213" s="105">
        <f t="shared" ref="AS213:BX213" si="54">COUNTIF(AS202:AS208,"BA")</f>
        <v>0</v>
      </c>
      <c r="AT213" s="105">
        <f t="shared" si="54"/>
        <v>0</v>
      </c>
      <c r="AU213" s="105">
        <f t="shared" si="54"/>
        <v>0</v>
      </c>
      <c r="AV213" s="105">
        <f t="shared" si="54"/>
        <v>0</v>
      </c>
      <c r="AW213" s="105">
        <f t="shared" si="54"/>
        <v>0</v>
      </c>
      <c r="AX213" s="105">
        <f t="shared" si="54"/>
        <v>0</v>
      </c>
      <c r="AY213" s="105">
        <f t="shared" si="54"/>
        <v>0</v>
      </c>
      <c r="AZ213" s="105">
        <f t="shared" si="54"/>
        <v>0</v>
      </c>
      <c r="BA213" s="105">
        <f t="shared" si="54"/>
        <v>0</v>
      </c>
      <c r="BB213" s="105">
        <f t="shared" si="54"/>
        <v>0</v>
      </c>
      <c r="BC213" s="105">
        <f t="shared" si="54"/>
        <v>0</v>
      </c>
      <c r="BD213" s="105">
        <f t="shared" si="54"/>
        <v>0</v>
      </c>
      <c r="BE213" s="105">
        <f t="shared" si="54"/>
        <v>0</v>
      </c>
      <c r="BF213" s="105">
        <f t="shared" si="54"/>
        <v>1</v>
      </c>
      <c r="BG213" s="105">
        <f t="shared" si="54"/>
        <v>0</v>
      </c>
      <c r="BH213" s="105">
        <f t="shared" si="54"/>
        <v>0</v>
      </c>
      <c r="BI213" s="105">
        <f t="shared" si="54"/>
        <v>1</v>
      </c>
      <c r="BJ213" s="105">
        <f t="shared" si="54"/>
        <v>0</v>
      </c>
      <c r="BK213" s="105">
        <f t="shared" si="54"/>
        <v>0</v>
      </c>
      <c r="BL213" s="105">
        <f t="shared" si="54"/>
        <v>0</v>
      </c>
      <c r="BM213" s="105">
        <f t="shared" si="54"/>
        <v>0</v>
      </c>
      <c r="BN213" s="105">
        <f t="shared" si="54"/>
        <v>0</v>
      </c>
      <c r="BO213" s="105">
        <f t="shared" si="54"/>
        <v>0</v>
      </c>
      <c r="BP213" s="105">
        <f t="shared" si="54"/>
        <v>0</v>
      </c>
      <c r="BQ213" s="105">
        <f t="shared" si="54"/>
        <v>0</v>
      </c>
      <c r="BR213" s="105">
        <f t="shared" si="54"/>
        <v>0</v>
      </c>
      <c r="BS213" s="105">
        <f t="shared" si="54"/>
        <v>0</v>
      </c>
      <c r="BT213" s="105">
        <f t="shared" si="54"/>
        <v>0</v>
      </c>
      <c r="BU213" s="105">
        <f t="shared" si="54"/>
        <v>0</v>
      </c>
      <c r="BV213" s="105">
        <f t="shared" si="54"/>
        <v>0</v>
      </c>
      <c r="BW213" s="105">
        <f t="shared" si="54"/>
        <v>0</v>
      </c>
      <c r="BX213" s="105">
        <f t="shared" si="54"/>
        <v>0</v>
      </c>
      <c r="BY213" s="105">
        <f t="shared" ref="BY213:CG213" si="55">COUNTIF(BY202:BY208,"BA")</f>
        <v>0</v>
      </c>
      <c r="BZ213" s="105">
        <f t="shared" si="55"/>
        <v>0</v>
      </c>
      <c r="CA213" s="105">
        <f t="shared" si="55"/>
        <v>0</v>
      </c>
      <c r="CB213" s="105">
        <f t="shared" si="55"/>
        <v>0</v>
      </c>
      <c r="CC213" s="105">
        <f t="shared" si="55"/>
        <v>0</v>
      </c>
      <c r="CD213" s="105">
        <f t="shared" si="55"/>
        <v>0</v>
      </c>
      <c r="CE213" s="105">
        <f t="shared" si="55"/>
        <v>0</v>
      </c>
      <c r="CF213" s="105">
        <f t="shared" si="55"/>
        <v>0</v>
      </c>
      <c r="CG213" s="105">
        <f t="shared" si="55"/>
        <v>0</v>
      </c>
      <c r="CH213" s="105"/>
      <c r="CI213" s="105"/>
      <c r="CJ213" s="5"/>
      <c r="CK213" s="5"/>
    </row>
    <row r="214" spans="1:89" ht="12.75" x14ac:dyDescent="0.2">
      <c r="A214" s="102"/>
      <c r="B214" s="103"/>
      <c r="C214" s="102"/>
      <c r="D214" s="103"/>
      <c r="E214" s="102"/>
      <c r="F214" s="102"/>
      <c r="G214" s="102"/>
      <c r="H214" s="102"/>
      <c r="I214" s="102"/>
      <c r="J214" s="102"/>
      <c r="L214" s="106" t="s">
        <v>190</v>
      </c>
      <c r="M214" s="89">
        <f t="shared" ref="M214:AR214" si="56">COUNT(M202:M208)-M212</f>
        <v>7</v>
      </c>
      <c r="N214" s="225">
        <f t="shared" si="56"/>
        <v>7</v>
      </c>
      <c r="O214" s="225">
        <f t="shared" si="56"/>
        <v>7</v>
      </c>
      <c r="P214" s="225">
        <f t="shared" si="56"/>
        <v>7</v>
      </c>
      <c r="Q214" s="225">
        <f t="shared" si="56"/>
        <v>7</v>
      </c>
      <c r="R214" s="225">
        <f t="shared" si="56"/>
        <v>7</v>
      </c>
      <c r="S214" s="225">
        <f t="shared" si="56"/>
        <v>7</v>
      </c>
      <c r="T214" s="225">
        <f t="shared" si="56"/>
        <v>7</v>
      </c>
      <c r="U214" s="225">
        <f t="shared" si="56"/>
        <v>7</v>
      </c>
      <c r="V214" s="225">
        <f t="shared" si="56"/>
        <v>7</v>
      </c>
      <c r="W214" s="225">
        <f t="shared" si="56"/>
        <v>7</v>
      </c>
      <c r="X214" s="225">
        <f t="shared" si="56"/>
        <v>7</v>
      </c>
      <c r="Y214" s="225">
        <f t="shared" si="56"/>
        <v>7</v>
      </c>
      <c r="Z214" s="225">
        <f t="shared" si="56"/>
        <v>7</v>
      </c>
      <c r="AA214" s="225">
        <f t="shared" si="56"/>
        <v>7</v>
      </c>
      <c r="AB214" s="225">
        <f t="shared" si="56"/>
        <v>7</v>
      </c>
      <c r="AC214" s="225">
        <f t="shared" si="56"/>
        <v>7</v>
      </c>
      <c r="AD214" s="225">
        <f t="shared" si="56"/>
        <v>7</v>
      </c>
      <c r="AE214" s="225">
        <f t="shared" si="56"/>
        <v>7</v>
      </c>
      <c r="AF214" s="225">
        <f t="shared" si="56"/>
        <v>6</v>
      </c>
      <c r="AG214" s="225">
        <f t="shared" si="56"/>
        <v>7</v>
      </c>
      <c r="AH214" s="225">
        <f t="shared" si="56"/>
        <v>7</v>
      </c>
      <c r="AI214" s="225">
        <f t="shared" si="56"/>
        <v>7</v>
      </c>
      <c r="AJ214" s="225">
        <f t="shared" si="56"/>
        <v>7</v>
      </c>
      <c r="AK214" s="225">
        <f t="shared" si="56"/>
        <v>7</v>
      </c>
      <c r="AL214" s="225">
        <f t="shared" si="56"/>
        <v>7</v>
      </c>
      <c r="AM214" s="225">
        <f t="shared" si="56"/>
        <v>7</v>
      </c>
      <c r="AN214" s="225">
        <f t="shared" si="56"/>
        <v>5</v>
      </c>
      <c r="AO214" s="225">
        <f t="shared" si="56"/>
        <v>7</v>
      </c>
      <c r="AP214" s="225">
        <f t="shared" si="56"/>
        <v>7</v>
      </c>
      <c r="AQ214" s="225">
        <f t="shared" si="56"/>
        <v>7</v>
      </c>
      <c r="AR214" s="225">
        <f t="shared" si="56"/>
        <v>5</v>
      </c>
      <c r="AS214" s="225">
        <f t="shared" ref="AS214:BX214" si="57">COUNT(AS202:AS208)-AS212</f>
        <v>6</v>
      </c>
      <c r="AT214" s="225">
        <f t="shared" si="57"/>
        <v>6</v>
      </c>
      <c r="AU214" s="225">
        <f t="shared" si="57"/>
        <v>6</v>
      </c>
      <c r="AV214" s="225">
        <f t="shared" si="57"/>
        <v>7</v>
      </c>
      <c r="AW214" s="225">
        <f t="shared" si="57"/>
        <v>5</v>
      </c>
      <c r="AX214" s="225">
        <f t="shared" si="57"/>
        <v>5</v>
      </c>
      <c r="AY214" s="225">
        <f t="shared" si="57"/>
        <v>3</v>
      </c>
      <c r="AZ214" s="225">
        <f t="shared" si="57"/>
        <v>5</v>
      </c>
      <c r="BA214" s="225">
        <f t="shared" si="57"/>
        <v>6</v>
      </c>
      <c r="BB214" s="225">
        <f t="shared" si="57"/>
        <v>3</v>
      </c>
      <c r="BC214" s="225">
        <f t="shared" si="57"/>
        <v>2</v>
      </c>
      <c r="BD214" s="225">
        <f t="shared" si="57"/>
        <v>3</v>
      </c>
      <c r="BE214" s="225">
        <f t="shared" si="57"/>
        <v>0</v>
      </c>
      <c r="BF214" s="225">
        <f t="shared" si="57"/>
        <v>1</v>
      </c>
      <c r="BG214" s="225">
        <f t="shared" si="57"/>
        <v>2</v>
      </c>
      <c r="BH214" s="225">
        <f t="shared" si="57"/>
        <v>1</v>
      </c>
      <c r="BI214" s="225">
        <f t="shared" si="57"/>
        <v>1</v>
      </c>
      <c r="BJ214" s="225">
        <f t="shared" si="57"/>
        <v>1</v>
      </c>
      <c r="BK214" s="225">
        <f t="shared" si="57"/>
        <v>1</v>
      </c>
      <c r="BL214" s="225">
        <f t="shared" si="57"/>
        <v>0</v>
      </c>
      <c r="BM214" s="225">
        <f t="shared" si="57"/>
        <v>0</v>
      </c>
      <c r="BN214" s="225">
        <f t="shared" si="57"/>
        <v>3</v>
      </c>
      <c r="BO214" s="225">
        <f t="shared" si="57"/>
        <v>2</v>
      </c>
      <c r="BP214" s="225">
        <f t="shared" si="57"/>
        <v>3</v>
      </c>
      <c r="BQ214" s="225">
        <f t="shared" si="57"/>
        <v>6</v>
      </c>
      <c r="BR214" s="225">
        <f t="shared" si="57"/>
        <v>4</v>
      </c>
      <c r="BS214" s="225">
        <f t="shared" si="57"/>
        <v>1</v>
      </c>
      <c r="BT214" s="225">
        <f t="shared" si="57"/>
        <v>0</v>
      </c>
      <c r="BU214" s="225">
        <f t="shared" si="57"/>
        <v>4</v>
      </c>
      <c r="BV214" s="225">
        <f t="shared" si="57"/>
        <v>7</v>
      </c>
      <c r="BW214" s="225">
        <f t="shared" si="57"/>
        <v>7</v>
      </c>
      <c r="BX214" s="225">
        <f t="shared" si="57"/>
        <v>7</v>
      </c>
      <c r="BY214" s="225">
        <f t="shared" ref="BY214:CG214" si="58">COUNT(BY202:BY208)-BY212</f>
        <v>7</v>
      </c>
      <c r="BZ214" s="225">
        <f t="shared" si="58"/>
        <v>6</v>
      </c>
      <c r="CA214" s="225">
        <f t="shared" si="58"/>
        <v>6</v>
      </c>
      <c r="CB214" s="225">
        <f t="shared" si="58"/>
        <v>2</v>
      </c>
      <c r="CC214" s="225">
        <f t="shared" si="58"/>
        <v>0</v>
      </c>
      <c r="CD214" s="225">
        <f t="shared" si="58"/>
        <v>7</v>
      </c>
      <c r="CE214" s="225">
        <f t="shared" si="58"/>
        <v>6</v>
      </c>
      <c r="CF214" s="225">
        <f t="shared" si="58"/>
        <v>5</v>
      </c>
      <c r="CG214" s="225">
        <f t="shared" si="58"/>
        <v>0</v>
      </c>
      <c r="CH214" s="188"/>
      <c r="CI214" s="188"/>
      <c r="CJ214" s="5"/>
      <c r="CK214" s="5"/>
    </row>
    <row r="215" spans="1:89" ht="12.75" x14ac:dyDescent="0.2">
      <c r="A215" s="102"/>
      <c r="B215" s="103"/>
      <c r="C215" s="102"/>
      <c r="D215" s="103"/>
      <c r="E215" s="102"/>
      <c r="F215" s="102"/>
      <c r="G215" s="102"/>
      <c r="H215" s="102"/>
      <c r="I215" s="102"/>
      <c r="J215" s="102"/>
      <c r="L215" s="107" t="s">
        <v>163</v>
      </c>
      <c r="M215" s="108">
        <f t="shared" ref="M215:BX215" si="59">$A210-(M214+M211)</f>
        <v>0</v>
      </c>
      <c r="N215" s="108">
        <f t="shared" si="59"/>
        <v>0</v>
      </c>
      <c r="O215" s="108">
        <f t="shared" si="59"/>
        <v>0</v>
      </c>
      <c r="P215" s="108">
        <f t="shared" si="59"/>
        <v>0</v>
      </c>
      <c r="Q215" s="108">
        <f t="shared" si="59"/>
        <v>0</v>
      </c>
      <c r="R215" s="108">
        <f t="shared" si="59"/>
        <v>0</v>
      </c>
      <c r="S215" s="108">
        <f t="shared" si="59"/>
        <v>0</v>
      </c>
      <c r="T215" s="108">
        <f t="shared" si="59"/>
        <v>0</v>
      </c>
      <c r="U215" s="108">
        <f t="shared" si="59"/>
        <v>0</v>
      </c>
      <c r="V215" s="108">
        <f t="shared" si="59"/>
        <v>0</v>
      </c>
      <c r="W215" s="108">
        <f t="shared" si="59"/>
        <v>0</v>
      </c>
      <c r="X215" s="108">
        <f t="shared" si="59"/>
        <v>0</v>
      </c>
      <c r="Y215" s="108">
        <f t="shared" si="59"/>
        <v>0</v>
      </c>
      <c r="Z215" s="108">
        <f t="shared" si="59"/>
        <v>0</v>
      </c>
      <c r="AA215" s="108">
        <f t="shared" si="59"/>
        <v>0</v>
      </c>
      <c r="AB215" s="108">
        <f t="shared" si="59"/>
        <v>0</v>
      </c>
      <c r="AC215" s="108">
        <f t="shared" si="59"/>
        <v>0</v>
      </c>
      <c r="AD215" s="108">
        <f t="shared" si="59"/>
        <v>0</v>
      </c>
      <c r="AE215" s="108">
        <f t="shared" si="59"/>
        <v>0</v>
      </c>
      <c r="AF215" s="108">
        <f t="shared" si="59"/>
        <v>1</v>
      </c>
      <c r="AG215" s="108">
        <f t="shared" si="59"/>
        <v>0</v>
      </c>
      <c r="AH215" s="108">
        <f t="shared" si="59"/>
        <v>0</v>
      </c>
      <c r="AI215" s="108">
        <f t="shared" si="59"/>
        <v>0</v>
      </c>
      <c r="AJ215" s="108">
        <f t="shared" si="59"/>
        <v>0</v>
      </c>
      <c r="AK215" s="108">
        <f t="shared" si="59"/>
        <v>0</v>
      </c>
      <c r="AL215" s="108">
        <f t="shared" si="59"/>
        <v>0</v>
      </c>
      <c r="AM215" s="108">
        <f t="shared" si="59"/>
        <v>0</v>
      </c>
      <c r="AN215" s="108">
        <f t="shared" si="59"/>
        <v>1</v>
      </c>
      <c r="AO215" s="108">
        <f t="shared" si="59"/>
        <v>0</v>
      </c>
      <c r="AP215" s="108">
        <f t="shared" si="59"/>
        <v>0</v>
      </c>
      <c r="AQ215" s="108">
        <f t="shared" si="59"/>
        <v>0</v>
      </c>
      <c r="AR215" s="108">
        <f t="shared" si="59"/>
        <v>0</v>
      </c>
      <c r="AS215" s="108">
        <f t="shared" si="59"/>
        <v>1</v>
      </c>
      <c r="AT215" s="108">
        <f t="shared" si="59"/>
        <v>0</v>
      </c>
      <c r="AU215" s="108">
        <f t="shared" si="59"/>
        <v>1</v>
      </c>
      <c r="AV215" s="108">
        <f t="shared" si="59"/>
        <v>0</v>
      </c>
      <c r="AW215" s="108">
        <f t="shared" si="59"/>
        <v>1</v>
      </c>
      <c r="AX215" s="108">
        <f t="shared" si="59"/>
        <v>1</v>
      </c>
      <c r="AY215" s="108">
        <f t="shared" si="59"/>
        <v>0</v>
      </c>
      <c r="AZ215" s="108">
        <f t="shared" si="59"/>
        <v>2</v>
      </c>
      <c r="BA215" s="108">
        <f t="shared" si="59"/>
        <v>0</v>
      </c>
      <c r="BB215" s="108">
        <f t="shared" si="59"/>
        <v>4</v>
      </c>
      <c r="BC215" s="108">
        <f t="shared" si="59"/>
        <v>5</v>
      </c>
      <c r="BD215" s="108">
        <f t="shared" si="59"/>
        <v>4</v>
      </c>
      <c r="BE215" s="108">
        <f t="shared" si="59"/>
        <v>7</v>
      </c>
      <c r="BF215" s="108">
        <f t="shared" si="59"/>
        <v>6</v>
      </c>
      <c r="BG215" s="108">
        <f t="shared" si="59"/>
        <v>5</v>
      </c>
      <c r="BH215" s="108">
        <f t="shared" si="59"/>
        <v>6</v>
      </c>
      <c r="BI215" s="108">
        <f t="shared" si="59"/>
        <v>6</v>
      </c>
      <c r="BJ215" s="108">
        <f t="shared" si="59"/>
        <v>6</v>
      </c>
      <c r="BK215" s="108">
        <f t="shared" si="59"/>
        <v>6</v>
      </c>
      <c r="BL215" s="108">
        <f t="shared" si="59"/>
        <v>7</v>
      </c>
      <c r="BM215" s="108">
        <f t="shared" si="59"/>
        <v>7</v>
      </c>
      <c r="BN215" s="108">
        <f t="shared" si="59"/>
        <v>4</v>
      </c>
      <c r="BO215" s="108">
        <f t="shared" si="59"/>
        <v>5</v>
      </c>
      <c r="BP215" s="108">
        <f t="shared" si="59"/>
        <v>2</v>
      </c>
      <c r="BQ215" s="108">
        <f t="shared" si="59"/>
        <v>1</v>
      </c>
      <c r="BR215" s="108">
        <f t="shared" si="59"/>
        <v>3</v>
      </c>
      <c r="BS215" s="108">
        <f t="shared" si="59"/>
        <v>6</v>
      </c>
      <c r="BT215" s="108">
        <f t="shared" si="59"/>
        <v>7</v>
      </c>
      <c r="BU215" s="108">
        <f t="shared" si="59"/>
        <v>3</v>
      </c>
      <c r="BV215" s="108">
        <f t="shared" si="59"/>
        <v>0</v>
      </c>
      <c r="BW215" s="108">
        <f t="shared" si="59"/>
        <v>0</v>
      </c>
      <c r="BX215" s="108">
        <f t="shared" si="59"/>
        <v>0</v>
      </c>
      <c r="BY215" s="108">
        <f t="shared" ref="BY215:CG215" si="60">$A210-(BY214+BY211)</f>
        <v>0</v>
      </c>
      <c r="BZ215" s="108">
        <f t="shared" si="60"/>
        <v>0</v>
      </c>
      <c r="CA215" s="108">
        <f t="shared" si="60"/>
        <v>0</v>
      </c>
      <c r="CB215" s="108">
        <f>$A210-(CB214+CB211)</f>
        <v>3</v>
      </c>
      <c r="CC215" s="108">
        <f>$A210-(CC214+CC211)</f>
        <v>7</v>
      </c>
      <c r="CD215" s="108">
        <f t="shared" si="60"/>
        <v>0</v>
      </c>
      <c r="CE215" s="108">
        <f t="shared" si="60"/>
        <v>0</v>
      </c>
      <c r="CF215" s="108">
        <f t="shared" si="60"/>
        <v>1</v>
      </c>
      <c r="CG215" s="108">
        <f t="shared" si="60"/>
        <v>7</v>
      </c>
      <c r="CH215" s="108"/>
      <c r="CI215" s="108"/>
      <c r="CJ215" s="5"/>
      <c r="CK215" s="5"/>
    </row>
    <row r="216" spans="1:89" ht="12.75" x14ac:dyDescent="0.2">
      <c r="A216" s="109"/>
      <c r="B216" s="110"/>
      <c r="C216" s="109"/>
      <c r="D216" s="110"/>
      <c r="E216" s="109"/>
      <c r="F216" s="109"/>
      <c r="G216" s="107"/>
      <c r="H216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  <c r="AI216" s="108"/>
      <c r="AJ216" s="108"/>
      <c r="AK216" s="108"/>
      <c r="AL216" s="108"/>
      <c r="AM216" s="108"/>
      <c r="AN216" s="108"/>
      <c r="AO216" s="108"/>
      <c r="AP216" s="108"/>
      <c r="AQ216" s="108"/>
      <c r="AR216" s="108"/>
      <c r="AS216" s="108"/>
      <c r="AT216" s="108"/>
      <c r="AU216" s="108"/>
      <c r="AV216" s="108"/>
      <c r="AW216" s="108"/>
      <c r="AX216" s="108"/>
      <c r="AY216" s="108"/>
      <c r="AZ216" s="108"/>
      <c r="BA216" s="108"/>
      <c r="BB216" s="108"/>
      <c r="BC216" s="108"/>
      <c r="BD216" s="108"/>
      <c r="BE216" s="108"/>
      <c r="BF216" s="108"/>
      <c r="BG216" s="108"/>
      <c r="BH216" s="108"/>
      <c r="BI216" s="108"/>
      <c r="BJ216" s="108"/>
      <c r="BK216" s="108"/>
      <c r="BL216" s="108"/>
      <c r="BM216" s="108"/>
      <c r="BN216" s="108"/>
      <c r="BO216" s="108"/>
      <c r="BP216" s="108"/>
      <c r="BQ216" s="108"/>
      <c r="BR216" s="108"/>
      <c r="BS216" s="108"/>
      <c r="BT216" s="108"/>
      <c r="BU216" s="108"/>
      <c r="BV216" s="108"/>
      <c r="BW216" s="108"/>
      <c r="BX216" s="108"/>
      <c r="BY216" s="108"/>
      <c r="BZ216" s="108"/>
      <c r="CA216" s="108"/>
      <c r="CB216" s="108"/>
      <c r="CC216" s="108"/>
      <c r="CD216" s="108"/>
      <c r="CE216" s="108"/>
    </row>
    <row r="217" spans="1:89" ht="12.75" x14ac:dyDescent="0.2">
      <c r="A217" s="109"/>
      <c r="B217" s="110"/>
      <c r="C217" s="109"/>
      <c r="D217" s="110"/>
      <c r="E217" s="109"/>
      <c r="F217" s="109"/>
      <c r="G217" s="107"/>
      <c r="H217" s="116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  <c r="AN217" s="108"/>
      <c r="AO217" s="108"/>
      <c r="AP217" s="108"/>
      <c r="AQ217" s="108"/>
      <c r="AR217" s="108"/>
      <c r="AS217" s="108"/>
      <c r="AT217" s="108"/>
      <c r="AU217" s="108"/>
      <c r="AV217" s="108"/>
      <c r="AW217" s="108"/>
      <c r="AX217" s="108"/>
      <c r="AY217" s="108"/>
      <c r="AZ217" s="108"/>
      <c r="BA217" s="108"/>
      <c r="BB217" s="108"/>
      <c r="BC217" s="108"/>
      <c r="BD217" s="108"/>
      <c r="BE217" s="108"/>
      <c r="BF217" s="108"/>
      <c r="BG217" s="108"/>
      <c r="BH217" s="108"/>
      <c r="BI217" s="108"/>
      <c r="BJ217" s="108"/>
      <c r="BK217" s="108"/>
      <c r="BL217" s="108"/>
      <c r="BM217" s="108"/>
      <c r="BN217" s="108"/>
      <c r="BO217" s="108"/>
      <c r="BP217" s="108"/>
      <c r="BQ217" s="108"/>
      <c r="BR217" s="108"/>
      <c r="BS217" s="108"/>
      <c r="BT217" s="108"/>
      <c r="BU217" s="108"/>
      <c r="BV217" s="108"/>
      <c r="BW217" s="108"/>
      <c r="BX217" s="108"/>
      <c r="BY217" s="108"/>
      <c r="BZ217" s="108"/>
      <c r="CA217" s="108"/>
      <c r="CB217" s="108"/>
      <c r="CC217" s="108"/>
      <c r="CD217" s="108"/>
      <c r="CE217" s="108"/>
    </row>
    <row r="218" spans="1:89" ht="12.75" x14ac:dyDescent="0.2">
      <c r="D218" s="251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</row>
    <row r="220" spans="1:89" x14ac:dyDescent="0.2">
      <c r="M220" s="221"/>
      <c r="N220" s="221"/>
      <c r="O220" s="221"/>
      <c r="P220" s="221"/>
      <c r="Q220" s="221"/>
      <c r="R220" s="221"/>
      <c r="S220" s="221"/>
      <c r="T220" s="221"/>
      <c r="U220" s="222"/>
      <c r="V220" s="222"/>
      <c r="W220" s="222"/>
      <c r="X220" s="222"/>
    </row>
  </sheetData>
  <mergeCells count="24">
    <mergeCell ref="CD1:CF1"/>
    <mergeCell ref="CG1:CI1"/>
    <mergeCell ref="CD193:CF193"/>
    <mergeCell ref="M1:AB1"/>
    <mergeCell ref="AC1:AY1"/>
    <mergeCell ref="AZ1:BK1"/>
    <mergeCell ref="CB1:CC1"/>
    <mergeCell ref="CB193:CC193"/>
    <mergeCell ref="CG193:CI193"/>
    <mergeCell ref="M193:AB193"/>
    <mergeCell ref="AC193:AY193"/>
    <mergeCell ref="AZ193:BK193"/>
    <mergeCell ref="BL1:CA1"/>
    <mergeCell ref="BL193:CA193"/>
    <mergeCell ref="M210:Z210"/>
    <mergeCell ref="AA210:BA210"/>
    <mergeCell ref="BB210:BU210"/>
    <mergeCell ref="BV210:CA210"/>
    <mergeCell ref="CD210:CF210"/>
    <mergeCell ref="M200:Z200"/>
    <mergeCell ref="AA200:BA200"/>
    <mergeCell ref="BB200:BU200"/>
    <mergeCell ref="BV200:CA200"/>
    <mergeCell ref="CD200:CF200"/>
  </mergeCells>
  <phoneticPr fontId="31" type="noConversion"/>
  <pageMargins left="0.31496062992125984" right="0.31496062992125984" top="0.53" bottom="0.48" header="0.31496062992125984" footer="0.31496062992125984"/>
  <pageSetup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workbookViewId="0">
      <selection activeCell="AJ26" sqref="AJ26"/>
    </sheetView>
  </sheetViews>
  <sheetFormatPr baseColWidth="10" defaultColWidth="10.85546875" defaultRowHeight="12" x14ac:dyDescent="0.2"/>
  <cols>
    <col min="1" max="1" width="2.7109375" style="6" customWidth="1"/>
    <col min="2" max="2" width="5.28515625" style="10" customWidth="1"/>
    <col min="3" max="3" width="4.7109375" style="6" customWidth="1"/>
    <col min="4" max="4" width="2.85546875" style="9" customWidth="1"/>
    <col min="5" max="5" width="1.85546875" style="6" customWidth="1"/>
    <col min="6" max="6" width="5.28515625" style="6" customWidth="1"/>
    <col min="7" max="7" width="4.7109375" style="6" customWidth="1"/>
    <col min="8" max="8" width="2.85546875" style="8" customWidth="1"/>
    <col min="9" max="9" width="1.7109375" style="6" customWidth="1"/>
    <col min="10" max="10" width="5.28515625" style="6" customWidth="1"/>
    <col min="11" max="11" width="4.7109375" style="6" customWidth="1"/>
    <col min="12" max="12" width="2.85546875" style="7" customWidth="1"/>
    <col min="13" max="13" width="1.7109375" style="6" customWidth="1"/>
    <col min="14" max="14" width="5.28515625" style="6" customWidth="1"/>
    <col min="15" max="15" width="4.7109375" style="6" customWidth="1"/>
    <col min="16" max="16" width="2.85546875" style="7" bestFit="1" customWidth="1"/>
    <col min="17" max="17" width="1.7109375" style="6" customWidth="1"/>
    <col min="18" max="18" width="5.28515625" style="6" customWidth="1"/>
    <col min="19" max="19" width="4.7109375" style="6" customWidth="1"/>
    <col min="20" max="20" width="3.42578125" style="7" bestFit="1" customWidth="1"/>
    <col min="21" max="21" width="1.7109375" style="6" customWidth="1"/>
    <col min="22" max="22" width="5.28515625" style="6" customWidth="1"/>
    <col min="23" max="23" width="4.7109375" style="6" customWidth="1"/>
    <col min="24" max="24" width="2.85546875" style="7" customWidth="1"/>
    <col min="25" max="25" width="1.7109375" style="6" customWidth="1"/>
    <col min="26" max="26" width="5.28515625" style="6" customWidth="1"/>
    <col min="27" max="27" width="4.7109375" style="6" customWidth="1"/>
    <col min="28" max="28" width="2.85546875" style="7" customWidth="1"/>
    <col min="29" max="29" width="1.7109375" style="6" customWidth="1"/>
    <col min="30" max="30" width="5.28515625" style="6" customWidth="1"/>
    <col min="31" max="31" width="4.7109375" style="6" customWidth="1"/>
    <col min="32" max="32" width="3.28515625" style="7" bestFit="1" customWidth="1"/>
    <col min="33" max="33" width="1.85546875" style="6" customWidth="1"/>
    <col min="34" max="34" width="5.28515625" style="6" customWidth="1"/>
    <col min="35" max="35" width="4.7109375" style="6" customWidth="1"/>
    <col min="36" max="36" width="5" style="6" bestFit="1" customWidth="1"/>
    <col min="37" max="37" width="1.85546875" style="6" customWidth="1"/>
    <col min="38" max="38" width="5.28515625" style="6" customWidth="1"/>
    <col min="39" max="39" width="4.7109375" style="6" customWidth="1"/>
    <col min="40" max="40" width="5" style="6" customWidth="1"/>
    <col min="41" max="41" width="4.7109375" style="6" customWidth="1"/>
    <col min="42" max="16384" width="10.85546875" style="6"/>
  </cols>
  <sheetData>
    <row r="1" spans="1:40" x14ac:dyDescent="0.2">
      <c r="A1" s="17"/>
      <c r="B1" s="78" t="s">
        <v>547</v>
      </c>
      <c r="C1" s="78"/>
    </row>
    <row r="2" spans="1:40" ht="12.75" x14ac:dyDescent="0.2">
      <c r="B2" s="287" t="s">
        <v>216</v>
      </c>
      <c r="C2" s="288"/>
      <c r="D2" s="288"/>
      <c r="E2" s="288"/>
      <c r="F2" s="288"/>
      <c r="G2" s="288"/>
      <c r="H2" s="288"/>
      <c r="I2" s="32"/>
      <c r="J2" s="289" t="s">
        <v>96</v>
      </c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32"/>
      <c r="Z2" s="291" t="s">
        <v>217</v>
      </c>
      <c r="AA2" s="292"/>
      <c r="AB2" s="292"/>
      <c r="AC2" s="292"/>
      <c r="AD2" s="292"/>
      <c r="AE2" s="292"/>
      <c r="AF2" s="292"/>
      <c r="AH2" s="293" t="s">
        <v>218</v>
      </c>
      <c r="AI2" s="294"/>
      <c r="AJ2" s="294"/>
      <c r="AK2" s="294"/>
      <c r="AL2" s="294"/>
      <c r="AM2" s="294"/>
      <c r="AN2" s="294"/>
    </row>
    <row r="3" spans="1:40" x14ac:dyDescent="0.2">
      <c r="A3" s="31"/>
      <c r="B3" s="29" t="s">
        <v>176</v>
      </c>
      <c r="C3" s="29" t="s">
        <v>202</v>
      </c>
      <c r="D3" s="30"/>
      <c r="F3" s="29" t="s">
        <v>175</v>
      </c>
      <c r="G3" s="29" t="s">
        <v>202</v>
      </c>
      <c r="H3" s="28"/>
      <c r="J3" s="29" t="s">
        <v>174</v>
      </c>
      <c r="K3" s="29" t="s">
        <v>202</v>
      </c>
      <c r="L3" s="30"/>
      <c r="N3" s="29" t="s">
        <v>173</v>
      </c>
      <c r="O3" s="29" t="s">
        <v>202</v>
      </c>
      <c r="P3" s="30"/>
      <c r="R3" s="29" t="s">
        <v>172</v>
      </c>
      <c r="S3" s="29" t="s">
        <v>202</v>
      </c>
      <c r="T3" s="30"/>
      <c r="V3" s="29" t="s">
        <v>171</v>
      </c>
      <c r="W3" s="29" t="s">
        <v>202</v>
      </c>
      <c r="X3" s="30"/>
      <c r="Z3" s="29" t="s">
        <v>170</v>
      </c>
      <c r="AA3" s="29" t="s">
        <v>202</v>
      </c>
      <c r="AB3" s="30"/>
      <c r="AD3" s="29" t="s">
        <v>169</v>
      </c>
      <c r="AE3" s="29" t="s">
        <v>202</v>
      </c>
      <c r="AF3" s="30"/>
      <c r="AH3" s="29"/>
      <c r="AI3" s="29"/>
      <c r="AJ3" s="30"/>
      <c r="AL3" s="29"/>
      <c r="AM3" s="29"/>
      <c r="AN3" s="28"/>
    </row>
    <row r="4" spans="1:40" ht="12" customHeight="1" x14ac:dyDescent="0.2">
      <c r="B4" s="56" t="s">
        <v>550</v>
      </c>
      <c r="C4" s="124"/>
      <c r="D4" s="56"/>
      <c r="E4" s="19"/>
      <c r="F4" s="56" t="s">
        <v>557</v>
      </c>
      <c r="G4" s="124"/>
      <c r="H4" s="56"/>
      <c r="J4" s="112" t="s">
        <v>565</v>
      </c>
      <c r="K4" s="126"/>
      <c r="L4" s="112"/>
      <c r="N4" s="112" t="s">
        <v>572</v>
      </c>
      <c r="O4" s="126"/>
      <c r="P4" s="112"/>
      <c r="R4" s="112" t="s">
        <v>580</v>
      </c>
      <c r="S4" s="126"/>
      <c r="T4" s="112"/>
      <c r="V4" s="112" t="s">
        <v>584</v>
      </c>
      <c r="W4" s="126"/>
      <c r="X4" s="112"/>
      <c r="Z4" s="12"/>
      <c r="AA4" s="12"/>
      <c r="AB4" s="11"/>
      <c r="AD4" s="112" t="s">
        <v>589</v>
      </c>
      <c r="AE4" s="126"/>
      <c r="AF4" s="112"/>
      <c r="AH4" s="39" t="s">
        <v>736</v>
      </c>
      <c r="AI4" s="129"/>
      <c r="AJ4" s="69">
        <f>(AH5+AI5)/$C$34</f>
        <v>0.7142857142857143</v>
      </c>
      <c r="AK4" s="86"/>
      <c r="AL4" s="39" t="s">
        <v>737</v>
      </c>
      <c r="AM4" s="129"/>
      <c r="AN4" s="69">
        <f>(AL5+AM5)/$C$34</f>
        <v>0.8571428571428571</v>
      </c>
    </row>
    <row r="5" spans="1:40" ht="12" customHeight="1" x14ac:dyDescent="0.2">
      <c r="B5" s="63">
        <f>HLOOKUP(B4,alumnos!$M$209:$CF$214,6,FALSE)</f>
        <v>7</v>
      </c>
      <c r="C5" s="56">
        <f>HLOOKUP(B4,alumnos!$M$209:$CF$211,3,FALSE)</f>
        <v>0</v>
      </c>
      <c r="D5" s="57">
        <f>HLOOKUP(B4,alumnos!$M$209:$CF$215,7,FALSE)</f>
        <v>0</v>
      </c>
      <c r="F5" s="63">
        <f>HLOOKUP(F4,alumnos!$M$209:$CF$214,6,FALSE)</f>
        <v>7</v>
      </c>
      <c r="G5" s="56">
        <f>HLOOKUP(F4,alumnos!$M$209:$CF$211,3,FALSE)</f>
        <v>0</v>
      </c>
      <c r="H5" s="57">
        <f>(B5+C5)-(F5+G5)</f>
        <v>0</v>
      </c>
      <c r="J5" s="111">
        <f>HLOOKUP(J4,alumnos!$M$209:$CF$214,6,FALSE)</f>
        <v>7</v>
      </c>
      <c r="K5" s="112">
        <f>HLOOKUP(J4,alumnos!$M$209:$CF$211,3,FALSE)</f>
        <v>0</v>
      </c>
      <c r="L5" s="113">
        <f>$C$34-(J5+K5)</f>
        <v>0</v>
      </c>
      <c r="N5" s="111">
        <f>HLOOKUP(N4,alumnos!$M$209:$CF$214,6,FALSE)</f>
        <v>7</v>
      </c>
      <c r="O5" s="112">
        <f>HLOOKUP(N4,alumnos!$M$209:$CF$211,3,FALSE)</f>
        <v>0</v>
      </c>
      <c r="P5" s="113">
        <f>$C$34-(N5+O5)</f>
        <v>0</v>
      </c>
      <c r="R5" s="111">
        <f>HLOOKUP(R4,alumnos!$M$209:$CF$214,6,FALSE)</f>
        <v>5</v>
      </c>
      <c r="S5" s="112">
        <f>HLOOKUP(R4,alumnos!$M$209:$CF$211,3,FALSE)</f>
        <v>2</v>
      </c>
      <c r="T5" s="113">
        <f>$C$34-(R5+S5)</f>
        <v>0</v>
      </c>
      <c r="V5" s="111">
        <f>HLOOKUP(V4,alumnos!$M$209:$CF$214,6,FALSE)</f>
        <v>7</v>
      </c>
      <c r="W5" s="112">
        <f>HLOOKUP(V4,alumnos!$M$209:$CF$211,3,FALSE)</f>
        <v>0</v>
      </c>
      <c r="X5" s="113">
        <f>$C$34-(V5+W5)</f>
        <v>0</v>
      </c>
      <c r="Z5" s="12"/>
      <c r="AA5" s="12"/>
      <c r="AB5" s="20"/>
      <c r="AD5" s="111">
        <f>HLOOKUP(AD4,alumnos!$M$209:$CF$214,6,FALSE)</f>
        <v>6</v>
      </c>
      <c r="AE5" s="112">
        <f>HLOOKUP(AD4,alumnos!$M$209:$CF$211,3,FALSE)</f>
        <v>1</v>
      </c>
      <c r="AF5" s="113">
        <f>$C$34-(AD5+AE5)</f>
        <v>0</v>
      </c>
      <c r="AH5" s="64">
        <f>HLOOKUP(AH4,alumnos!$M$209:$CF$214,6,FALSE)</f>
        <v>3</v>
      </c>
      <c r="AI5" s="39">
        <f>HLOOKUP(AH4,alumnos!$M$209:$CF$211,3,FALSE)</f>
        <v>2</v>
      </c>
      <c r="AJ5" s="71">
        <f>INT(($C$34-(AH5+AI5))*AJ4)</f>
        <v>1</v>
      </c>
      <c r="AL5" s="64">
        <f>HLOOKUP(AL4,alumnos!$M$209:$CF$214,6,FALSE)</f>
        <v>6</v>
      </c>
      <c r="AM5" s="39">
        <f>HLOOKUP(AL4,alumnos!$M$209:$CF$211,3,FALSE)</f>
        <v>0</v>
      </c>
      <c r="AN5" s="71">
        <f>INT(($C$34-(AL5+AM5))*AN4)</f>
        <v>0</v>
      </c>
    </row>
    <row r="6" spans="1:40" ht="12" customHeight="1" x14ac:dyDescent="0.2">
      <c r="H6" s="7"/>
      <c r="R6" s="163"/>
      <c r="AH6" s="10"/>
      <c r="AJ6" s="9"/>
      <c r="AN6" s="7"/>
    </row>
    <row r="7" spans="1:40" ht="12" customHeight="1" x14ac:dyDescent="0.2">
      <c r="B7" s="56" t="s">
        <v>551</v>
      </c>
      <c r="C7" s="124"/>
      <c r="D7" s="56"/>
      <c r="E7" s="19"/>
      <c r="F7" s="56" t="s">
        <v>558</v>
      </c>
      <c r="G7" s="124"/>
      <c r="H7" s="56"/>
      <c r="I7" s="86"/>
      <c r="J7" s="112" t="s">
        <v>564</v>
      </c>
      <c r="K7" s="126"/>
      <c r="L7" s="112"/>
      <c r="N7" s="112" t="s">
        <v>571</v>
      </c>
      <c r="O7" s="126"/>
      <c r="P7" s="112"/>
      <c r="V7" s="83"/>
      <c r="W7" s="83"/>
      <c r="X7" s="84"/>
      <c r="Y7" s="22"/>
      <c r="Z7" s="83"/>
      <c r="AA7" s="83"/>
      <c r="AB7" s="84"/>
      <c r="AD7" s="83"/>
      <c r="AE7" s="83"/>
      <c r="AF7" s="84"/>
      <c r="AH7" s="39" t="s">
        <v>596</v>
      </c>
      <c r="AI7" s="129"/>
      <c r="AJ7" s="69">
        <f>(AH8+AI8)/$C$34</f>
        <v>0.14285714285714285</v>
      </c>
      <c r="AL7" s="39" t="s">
        <v>604</v>
      </c>
      <c r="AM7" s="129"/>
      <c r="AN7" s="69">
        <f>(AL8+AM8)/$C$34</f>
        <v>0.5714285714285714</v>
      </c>
    </row>
    <row r="8" spans="1:40" ht="12" customHeight="1" x14ac:dyDescent="0.2">
      <c r="B8" s="63">
        <f>HLOOKUP(B7,alumnos!$M$209:$CF$214,6,FALSE)</f>
        <v>7</v>
      </c>
      <c r="C8" s="56">
        <f>HLOOKUP(B7,alumnos!$M$209:$CF$211,3,FALSE)</f>
        <v>0</v>
      </c>
      <c r="D8" s="57">
        <f>HLOOKUP(B7,alumnos!$M$209:$CF$215,7,FALSE)</f>
        <v>0</v>
      </c>
      <c r="F8" s="63">
        <f>HLOOKUP(F7,alumnos!$M$209:$CF$214,6,FALSE)</f>
        <v>7</v>
      </c>
      <c r="G8" s="56">
        <f>HLOOKUP(F7,alumnos!$M$209:$CF$211,3,FALSE)</f>
        <v>0</v>
      </c>
      <c r="H8" s="57">
        <f>(B8+C8)-(F8+G8)</f>
        <v>0</v>
      </c>
      <c r="J8" s="111">
        <f>HLOOKUP(J7,alumnos!$M$209:$CF$214,6,FALSE)</f>
        <v>7</v>
      </c>
      <c r="K8" s="112">
        <f>HLOOKUP(J7,alumnos!$M$209:$CF$211,3,FALSE)</f>
        <v>0</v>
      </c>
      <c r="L8" s="113">
        <f>$C$34-(J8+K8)</f>
        <v>0</v>
      </c>
      <c r="N8" s="111">
        <f>HLOOKUP(N7,alumnos!$M$209:$CF$214,6,FALSE)</f>
        <v>7</v>
      </c>
      <c r="O8" s="112">
        <f>HLOOKUP(N7,alumnos!$M$209:$CF$211,3,FALSE)</f>
        <v>0</v>
      </c>
      <c r="P8" s="113">
        <f>$C$34-(N8+O8)</f>
        <v>0</v>
      </c>
      <c r="V8" s="83"/>
      <c r="W8" s="83"/>
      <c r="X8" s="149"/>
      <c r="Y8" s="22"/>
      <c r="Z8" s="83"/>
      <c r="AA8" s="83"/>
      <c r="AB8" s="149"/>
      <c r="AD8" s="83"/>
      <c r="AE8" s="83"/>
      <c r="AF8" s="149"/>
      <c r="AH8" s="64">
        <f>HLOOKUP(AH7,alumnos!$M$209:$CF$214,6,FALSE)</f>
        <v>1</v>
      </c>
      <c r="AI8" s="39">
        <f>HLOOKUP(AH7,alumnos!$M$209:$CF$211,3,FALSE)</f>
        <v>0</v>
      </c>
      <c r="AJ8" s="71">
        <f>INT(($C$34-(AH8+AI8+T11))*AJ7)</f>
        <v>0</v>
      </c>
      <c r="AL8" s="64">
        <f>HLOOKUP(AL7,alumnos!$M$209:$CF$214,6,FALSE)</f>
        <v>4</v>
      </c>
      <c r="AM8" s="39">
        <f>HLOOKUP(AL7,alumnos!$M$209:$CF$211,3,FALSE)</f>
        <v>0</v>
      </c>
      <c r="AN8" s="71">
        <f>INT(($C$34-(AL8+AM8))*AN7)</f>
        <v>1</v>
      </c>
    </row>
    <row r="9" spans="1:40" ht="12" customHeight="1" x14ac:dyDescent="0.2">
      <c r="H9" s="7"/>
      <c r="V9" s="22"/>
      <c r="W9" s="22"/>
      <c r="X9" s="11"/>
      <c r="Y9" s="22"/>
      <c r="Z9" s="22"/>
      <c r="AA9" s="22"/>
      <c r="AB9" s="11"/>
    </row>
    <row r="10" spans="1:40" ht="12" customHeight="1" x14ac:dyDescent="0.2">
      <c r="B10" s="56" t="s">
        <v>552</v>
      </c>
      <c r="C10" s="124"/>
      <c r="D10" s="56"/>
      <c r="E10" s="19"/>
      <c r="F10" s="56" t="s">
        <v>559</v>
      </c>
      <c r="G10" s="124"/>
      <c r="H10" s="56"/>
      <c r="J10" s="12"/>
      <c r="K10" s="12"/>
      <c r="L10" s="11"/>
      <c r="N10" s="112" t="s">
        <v>579</v>
      </c>
      <c r="O10" s="126"/>
      <c r="P10" s="112"/>
      <c r="R10" s="112" t="s">
        <v>620</v>
      </c>
      <c r="S10" s="126"/>
      <c r="T10" s="112"/>
      <c r="Z10" s="83"/>
      <c r="AA10" s="83"/>
      <c r="AB10" s="84"/>
      <c r="AD10" s="12"/>
      <c r="AE10" s="12"/>
      <c r="AF10" s="11"/>
      <c r="AH10" s="39" t="s">
        <v>597</v>
      </c>
      <c r="AI10" s="129"/>
      <c r="AJ10" s="69">
        <f>(AH11+AI11)/$C$34</f>
        <v>0.14285714285714285</v>
      </c>
      <c r="AL10" s="39" t="s">
        <v>598</v>
      </c>
      <c r="AM10" s="129"/>
      <c r="AN10" s="69">
        <f>(AL11+AM11)/$C$34</f>
        <v>0.14285714285714285</v>
      </c>
    </row>
    <row r="11" spans="1:40" ht="12" customHeight="1" x14ac:dyDescent="0.2">
      <c r="B11" s="63">
        <f>HLOOKUP(B10,alumnos!$M$209:$CF$214,6,FALSE)</f>
        <v>7</v>
      </c>
      <c r="C11" s="56">
        <f>HLOOKUP(B10,alumnos!$M$209:$CF$211,3,FALSE)</f>
        <v>0</v>
      </c>
      <c r="D11" s="57">
        <f>HLOOKUP(B10,alumnos!$M$209:$CF$215,7,FALSE)</f>
        <v>0</v>
      </c>
      <c r="F11" s="63">
        <f>HLOOKUP(F10,alumnos!$M$209:$CF$214,6,FALSE)</f>
        <v>7</v>
      </c>
      <c r="G11" s="56">
        <f>HLOOKUP(F10,alumnos!$M$209:$CF$211,3,FALSE)</f>
        <v>0</v>
      </c>
      <c r="H11" s="57">
        <f>(B11+C11)-(F11+G11)</f>
        <v>0</v>
      </c>
      <c r="J11" s="12"/>
      <c r="K11" s="12"/>
      <c r="L11" s="11"/>
      <c r="N11" s="111">
        <f>HLOOKUP(N10,alumnos!$M$209:$CF$214,6,FALSE)</f>
        <v>7</v>
      </c>
      <c r="O11" s="112">
        <f>HLOOKUP(N10,alumnos!$M$209:$CF$211,3,FALSE)</f>
        <v>0</v>
      </c>
      <c r="P11" s="113">
        <f>$C$34-(N11+O11)</f>
        <v>0</v>
      </c>
      <c r="R11" s="111">
        <f>HLOOKUP(R10,alumnos!$M$209:$CF$214,6,FALSE)</f>
        <v>7</v>
      </c>
      <c r="S11" s="112">
        <f>HLOOKUP(R10,alumnos!$M$209:$CF$211,3,FALSE)</f>
        <v>0</v>
      </c>
      <c r="T11" s="113">
        <f>$C$34-(R11+S11)</f>
        <v>0</v>
      </c>
      <c r="Z11" s="83"/>
      <c r="AA11" s="83"/>
      <c r="AB11" s="149"/>
      <c r="AD11" s="12"/>
      <c r="AE11" s="12"/>
      <c r="AF11" s="20"/>
      <c r="AH11" s="64">
        <f>HLOOKUP(AH10,alumnos!$M$209:$CF$214,6,FALSE)</f>
        <v>1</v>
      </c>
      <c r="AI11" s="39">
        <f>HLOOKUP(AH10,alumnos!$M$209:$CF$211,3,FALSE)</f>
        <v>0</v>
      </c>
      <c r="AJ11" s="71">
        <f>INT(($C$34-(AH11+AI11))*AJ10)</f>
        <v>0</v>
      </c>
      <c r="AL11" s="64">
        <f>HLOOKUP(AL10,alumnos!$M$209:$CF$214,6,FALSE)</f>
        <v>1</v>
      </c>
      <c r="AM11" s="39">
        <f>HLOOKUP(AL10,alumnos!$M$209:$CF$211,3,FALSE)</f>
        <v>0</v>
      </c>
      <c r="AN11" s="71">
        <f>INT(($C$34-(AL11+AM11))*AN10)</f>
        <v>0</v>
      </c>
    </row>
    <row r="12" spans="1:40" ht="12" customHeight="1" x14ac:dyDescent="0.2">
      <c r="H12" s="7"/>
      <c r="R12" s="24"/>
      <c r="V12" s="22"/>
      <c r="W12" s="22"/>
      <c r="X12" s="11"/>
    </row>
    <row r="13" spans="1:40" ht="12" customHeight="1" x14ac:dyDescent="0.2">
      <c r="B13" s="56" t="s">
        <v>553</v>
      </c>
      <c r="C13" s="124"/>
      <c r="D13" s="56"/>
      <c r="F13" s="112" t="s">
        <v>567</v>
      </c>
      <c r="G13" s="126"/>
      <c r="H13" s="112"/>
      <c r="I13" s="19"/>
      <c r="J13" s="19"/>
      <c r="K13" s="19"/>
      <c r="L13" s="26"/>
      <c r="M13" s="19"/>
      <c r="N13" s="112" t="s">
        <v>573</v>
      </c>
      <c r="O13" s="126"/>
      <c r="P13" s="112"/>
      <c r="R13" s="112" t="s">
        <v>575</v>
      </c>
      <c r="S13" s="126"/>
      <c r="T13" s="112"/>
      <c r="V13" s="12"/>
      <c r="W13" s="12"/>
      <c r="X13" s="11"/>
      <c r="Z13" s="83"/>
      <c r="AA13" s="83"/>
      <c r="AB13" s="84"/>
      <c r="AC13" s="22"/>
      <c r="AD13" s="83"/>
      <c r="AE13" s="83"/>
      <c r="AF13" s="84"/>
      <c r="AH13" s="39" t="s">
        <v>605</v>
      </c>
      <c r="AI13" s="129"/>
      <c r="AJ13" s="69">
        <f>(AH14+AI14)/$C$34</f>
        <v>0.14285714285714285</v>
      </c>
      <c r="AL13" s="39" t="s">
        <v>603</v>
      </c>
      <c r="AM13" s="129"/>
      <c r="AN13" s="69">
        <f>(AL14+AM14)/$C$34</f>
        <v>0.2857142857142857</v>
      </c>
    </row>
    <row r="14" spans="1:40" ht="12" customHeight="1" x14ac:dyDescent="0.2">
      <c r="B14" s="63">
        <f>HLOOKUP(B13,alumnos!$M$209:$CF$214,6,FALSE)</f>
        <v>7</v>
      </c>
      <c r="C14" s="56">
        <f>HLOOKUP(B13,alumnos!$M$209:$CF$211,3,FALSE)</f>
        <v>0</v>
      </c>
      <c r="D14" s="57">
        <f>HLOOKUP(B13,alumnos!$M$209:$CF$215,7,FALSE)</f>
        <v>0</v>
      </c>
      <c r="F14" s="111">
        <f>HLOOKUP(F13,alumnos!$M$209:$CF$214,6,FALSE)</f>
        <v>7</v>
      </c>
      <c r="G14" s="112">
        <f>HLOOKUP(F13,alumnos!$M$209:$CF$211,3,FALSE)</f>
        <v>0</v>
      </c>
      <c r="H14" s="113">
        <f>$C$34-(F14+G14)</f>
        <v>0</v>
      </c>
      <c r="N14" s="111">
        <f>HLOOKUP(N13,alumnos!$M$209:$CF$214,6,FALSE)</f>
        <v>7</v>
      </c>
      <c r="O14" s="112">
        <f>HLOOKUP(N13,alumnos!$M$209:$CF$211,3,FALSE)</f>
        <v>0</v>
      </c>
      <c r="P14" s="113">
        <f>(F14+G14)-(N14+O14)</f>
        <v>0</v>
      </c>
      <c r="R14" s="111">
        <f>HLOOKUP(R13,alumnos!$M$209:$CF$214,6,FALSE)</f>
        <v>7</v>
      </c>
      <c r="S14" s="112">
        <f>HLOOKUP(R13,alumnos!$M$209:$CF$211,3,FALSE)</f>
        <v>0</v>
      </c>
      <c r="T14" s="113">
        <f>(R11+S11)-(R14+S14)</f>
        <v>0</v>
      </c>
      <c r="V14" s="12"/>
      <c r="W14" s="12"/>
      <c r="X14" s="20"/>
      <c r="Z14" s="83"/>
      <c r="AA14" s="83"/>
      <c r="AB14" s="149"/>
      <c r="AC14" s="22"/>
      <c r="AD14" s="83"/>
      <c r="AE14" s="83"/>
      <c r="AF14" s="149"/>
      <c r="AH14" s="64">
        <f>HLOOKUP(AH13,alumnos!$M$209:$CF$214,6,FALSE)</f>
        <v>1</v>
      </c>
      <c r="AI14" s="39">
        <f>HLOOKUP(AH13,alumnos!$M$209:$CF$211,3,FALSE)</f>
        <v>0</v>
      </c>
      <c r="AJ14" s="71">
        <f>INT(($C$34-(AH14+AI14))*AJ13)</f>
        <v>0</v>
      </c>
      <c r="AL14" s="64">
        <f>HLOOKUP(AL13,alumnos!$M$209:$CF$214,6,FALSE)</f>
        <v>2</v>
      </c>
      <c r="AM14" s="39">
        <f>HLOOKUP(AL13,alumnos!$M$209:$CF$211,3,FALSE)</f>
        <v>0</v>
      </c>
      <c r="AN14" s="71">
        <f>INT(($C$34-(AL14+AM14))*AN13)</f>
        <v>1</v>
      </c>
    </row>
    <row r="15" spans="1:40" ht="12" customHeight="1" x14ac:dyDescent="0.2">
      <c r="H15" s="7"/>
      <c r="V15" s="22"/>
      <c r="W15" s="22"/>
      <c r="X15" s="11"/>
    </row>
    <row r="16" spans="1:40" ht="12" customHeight="1" x14ac:dyDescent="0.2">
      <c r="B16" s="56" t="s">
        <v>556</v>
      </c>
      <c r="C16" s="124"/>
      <c r="D16" s="56"/>
      <c r="E16" s="19"/>
      <c r="F16" s="19"/>
      <c r="G16" s="19"/>
      <c r="H16" s="26"/>
      <c r="I16" s="19"/>
      <c r="J16" s="112" t="s">
        <v>563</v>
      </c>
      <c r="K16" s="126"/>
      <c r="L16" s="112"/>
      <c r="M16" s="86"/>
      <c r="N16" s="86"/>
      <c r="O16" s="86"/>
      <c r="P16" s="87"/>
      <c r="Q16" s="86"/>
      <c r="R16" s="112" t="s">
        <v>576</v>
      </c>
      <c r="S16" s="126"/>
      <c r="T16" s="112"/>
      <c r="V16" s="12"/>
      <c r="W16" s="12"/>
      <c r="X16" s="11"/>
      <c r="Z16" s="12"/>
      <c r="AA16" s="12"/>
      <c r="AB16" s="11"/>
      <c r="AD16" s="83"/>
      <c r="AE16" s="83"/>
      <c r="AF16" s="84"/>
      <c r="AH16" s="39" t="s">
        <v>606</v>
      </c>
      <c r="AI16" s="129"/>
      <c r="AJ16" s="69">
        <f>(AH17+AI17)/$C$34</f>
        <v>0</v>
      </c>
      <c r="AL16" s="39" t="s">
        <v>607</v>
      </c>
      <c r="AM16" s="129"/>
      <c r="AN16" s="69">
        <f>(AL17+AM17)/$C$34</f>
        <v>0.5714285714285714</v>
      </c>
    </row>
    <row r="17" spans="2:40" ht="12" customHeight="1" x14ac:dyDescent="0.2">
      <c r="B17" s="63">
        <f>HLOOKUP(B16,alumnos!$M$209:$CF$214,6,FALSE)</f>
        <v>7</v>
      </c>
      <c r="C17" s="56">
        <f>HLOOKUP(B16,alumnos!$M$209:$CF$211,3,FALSE)</f>
        <v>0</v>
      </c>
      <c r="D17" s="57">
        <f>HLOOKUP(B16,alumnos!$M$209:$CF$215,7,FALSE)</f>
        <v>0</v>
      </c>
      <c r="H17" s="7"/>
      <c r="J17" s="111">
        <f>HLOOKUP(J16,alumnos!$M$209:$CF$214,6,FALSE)</f>
        <v>7</v>
      </c>
      <c r="K17" s="112">
        <f>HLOOKUP(J16,alumnos!$M$209:$CF$211,3,FALSE)</f>
        <v>0</v>
      </c>
      <c r="L17" s="113">
        <f>(B17+C17)-(J17+K17)</f>
        <v>0</v>
      </c>
      <c r="R17" s="111">
        <f>HLOOKUP(R16,alumnos!$M$209:$CF$214,6,FALSE)</f>
        <v>5</v>
      </c>
      <c r="S17" s="126">
        <f>HLOOKUP(R16,alumnos!$M$209:$CF$211,3,FALSE)</f>
        <v>1</v>
      </c>
      <c r="T17" s="113">
        <f>$C$34-(R17+S17)</f>
        <v>1</v>
      </c>
      <c r="V17" s="12"/>
      <c r="W17" s="12"/>
      <c r="X17" s="20"/>
      <c r="Z17" s="12"/>
      <c r="AA17" s="12"/>
      <c r="AB17" s="20"/>
      <c r="AD17" s="83"/>
      <c r="AE17" s="83"/>
      <c r="AF17" s="149"/>
      <c r="AH17" s="64">
        <f>HLOOKUP(AH16,alumnos!$M$209:$CF$214,6,FALSE)</f>
        <v>0</v>
      </c>
      <c r="AI17" s="39">
        <f>HLOOKUP(AH16,alumnos!$M$209:$CF$211,3,FALSE)</f>
        <v>0</v>
      </c>
      <c r="AJ17" s="71">
        <f>INT(($C$34-(AH17+AI17))*AJ16)</f>
        <v>0</v>
      </c>
      <c r="AL17" s="64">
        <f>HLOOKUP(AL16,alumnos!$M$209:$CF$214,6,FALSE)</f>
        <v>4</v>
      </c>
      <c r="AM17" s="39">
        <f>HLOOKUP(AL16,alumnos!$M$209:$CF$211,3,FALSE)</f>
        <v>0</v>
      </c>
      <c r="AN17" s="71">
        <f>INT(($C$34-(AL17+AM17))*AN16)</f>
        <v>1</v>
      </c>
    </row>
    <row r="18" spans="2:40" ht="12" customHeight="1" x14ac:dyDescent="0.2">
      <c r="H18" s="7"/>
    </row>
    <row r="19" spans="2:40" ht="12" customHeight="1" x14ac:dyDescent="0.2">
      <c r="B19" s="56" t="s">
        <v>554</v>
      </c>
      <c r="C19" s="124"/>
      <c r="D19" s="56"/>
      <c r="E19" s="19"/>
      <c r="F19" s="56" t="s">
        <v>560</v>
      </c>
      <c r="G19" s="124"/>
      <c r="H19" s="56"/>
      <c r="I19" s="19"/>
      <c r="J19" s="112" t="s">
        <v>568</v>
      </c>
      <c r="K19" s="126"/>
      <c r="L19" s="112"/>
      <c r="M19" s="19"/>
      <c r="N19" s="112" t="s">
        <v>574</v>
      </c>
      <c r="O19" s="126"/>
      <c r="P19" s="112"/>
      <c r="Q19" s="19"/>
      <c r="R19" s="112" t="s">
        <v>577</v>
      </c>
      <c r="S19" s="126"/>
      <c r="T19" s="112"/>
      <c r="U19" s="19"/>
      <c r="V19" s="112" t="s">
        <v>582</v>
      </c>
      <c r="W19" s="126"/>
      <c r="X19" s="112"/>
      <c r="Y19" s="19"/>
      <c r="Z19" s="112" t="s">
        <v>585</v>
      </c>
      <c r="AA19" s="126"/>
      <c r="AB19" s="112"/>
      <c r="AC19" s="19"/>
      <c r="AD19" s="112" t="s">
        <v>588</v>
      </c>
      <c r="AE19" s="126"/>
      <c r="AF19" s="112"/>
      <c r="AH19" s="39" t="s">
        <v>590</v>
      </c>
      <c r="AI19" s="129"/>
      <c r="AJ19" s="69">
        <f>(AH20+AI20)/$C$34</f>
        <v>0.42857142857142855</v>
      </c>
      <c r="AL19" s="39" t="s">
        <v>591</v>
      </c>
      <c r="AM19" s="129"/>
      <c r="AN19" s="69">
        <f>(AL20+AM20)/$C$34</f>
        <v>0.2857142857142857</v>
      </c>
    </row>
    <row r="20" spans="2:40" ht="12" customHeight="1" x14ac:dyDescent="0.2">
      <c r="B20" s="63">
        <f>HLOOKUP(B19,alumnos!$M$209:$CF$214,6,FALSE)</f>
        <v>7</v>
      </c>
      <c r="C20" s="56">
        <f>HLOOKUP(B19,alumnos!$M$209:$CF$211,3,FALSE)</f>
        <v>0</v>
      </c>
      <c r="D20" s="57">
        <f>HLOOKUP(B19,alumnos!$M$209:$CF$215,7,FALSE)</f>
        <v>0</v>
      </c>
      <c r="F20" s="63">
        <f>HLOOKUP(F19,alumnos!$M$209:$CF$214,6,FALSE)</f>
        <v>7</v>
      </c>
      <c r="G20" s="56">
        <f>HLOOKUP(F19,alumnos!$M$209:$CF$211,3,FALSE)</f>
        <v>0</v>
      </c>
      <c r="H20" s="57">
        <f>(B20+C20)-(F20+G20)</f>
        <v>0</v>
      </c>
      <c r="I20" s="25"/>
      <c r="J20" s="111">
        <f>HLOOKUP(J19,alumnos!$M$209:$CF$214,6,FALSE)</f>
        <v>7</v>
      </c>
      <c r="K20" s="112">
        <f>HLOOKUP(J19,alumnos!$M$209:$CF$211,3,FALSE)</f>
        <v>0</v>
      </c>
      <c r="L20" s="113">
        <f>(F20+G20)-(J20+K20)</f>
        <v>0</v>
      </c>
      <c r="M20" s="131"/>
      <c r="N20" s="213">
        <f>HLOOKUP(N19,alumnos!$M$209:$CF$214,6,FALSE)</f>
        <v>7</v>
      </c>
      <c r="O20" s="112">
        <f>HLOOKUP(N19,alumnos!$M$209:$CF$211,3,FALSE)</f>
        <v>0</v>
      </c>
      <c r="P20" s="212">
        <f>(J20+K20)-(N20+O20)</f>
        <v>0</v>
      </c>
      <c r="R20" s="111">
        <f>HLOOKUP(R19,alumnos!$M$209:$CF$214,6,FALSE)</f>
        <v>7</v>
      </c>
      <c r="S20" s="112">
        <f>HLOOKUP(R19,alumnos!$M$209:$CF$211,3,FALSE)</f>
        <v>0</v>
      </c>
      <c r="T20" s="214">
        <f>(N20+O20)-(R20+S20)</f>
        <v>0</v>
      </c>
      <c r="U20" s="131"/>
      <c r="V20" s="111">
        <f>HLOOKUP(V19,alumnos!$M$209:$CF$214,6,FALSE)</f>
        <v>6</v>
      </c>
      <c r="W20" s="112">
        <f>HLOOKUP(V19,alumnos!$M$209:$CF$211,3,FALSE)</f>
        <v>1</v>
      </c>
      <c r="X20" s="113">
        <f>(R20+S20)-(V20+W20)</f>
        <v>0</v>
      </c>
      <c r="Y20" s="86"/>
      <c r="Z20" s="213">
        <f>HLOOKUP(Z19,alumnos!$M$209:$CF$214,6,FALSE)</f>
        <v>5</v>
      </c>
      <c r="AA20" s="112">
        <f>HLOOKUP(Z19,alumnos!$M$209:$CF$211,3,FALSE)</f>
        <v>1</v>
      </c>
      <c r="AB20" s="212">
        <f>(V20+W20)-(Z20+AA20)</f>
        <v>1</v>
      </c>
      <c r="AC20" s="131"/>
      <c r="AD20" s="111">
        <f>HLOOKUP(AD19,alumnos!$M$209:$CF$214,6,FALSE)</f>
        <v>5</v>
      </c>
      <c r="AE20" s="112">
        <f>HLOOKUP(AD19,alumnos!$M$209:$CF$211,3,FALSE)</f>
        <v>0</v>
      </c>
      <c r="AF20" s="113">
        <f>(Z20+AA20)-(AD20+AE20)</f>
        <v>1</v>
      </c>
      <c r="AH20" s="64">
        <f>HLOOKUP(AH19,alumnos!$M$209:$CF$214,6,FALSE)</f>
        <v>3</v>
      </c>
      <c r="AI20" s="39">
        <f>HLOOKUP(AH19,alumnos!$M$209:$CF$211,3,FALSE)</f>
        <v>0</v>
      </c>
      <c r="AJ20" s="71">
        <f>INT(($C$34-(AH20+AI20))*AJ19)</f>
        <v>1</v>
      </c>
      <c r="AL20" s="64">
        <f>HLOOKUP(AL19,alumnos!$M$209:$CF$214,6,FALSE)</f>
        <v>2</v>
      </c>
      <c r="AM20" s="39">
        <f>HLOOKUP(AL19,alumnos!$M$209:$CF$211,3,FALSE)</f>
        <v>0</v>
      </c>
      <c r="AN20" s="71">
        <f>INT(($C$34-(AL20+AM20))*AN19)</f>
        <v>1</v>
      </c>
    </row>
    <row r="21" spans="2:40" ht="12" customHeight="1" x14ac:dyDescent="0.2">
      <c r="F21" s="38"/>
      <c r="H21" s="7"/>
      <c r="I21" s="24"/>
      <c r="M21" s="86"/>
      <c r="N21" s="86"/>
      <c r="T21" s="215"/>
      <c r="U21" s="86"/>
      <c r="Y21" s="86"/>
      <c r="Z21" s="86"/>
      <c r="AB21" s="87"/>
      <c r="AC21" s="86"/>
    </row>
    <row r="22" spans="2:40" ht="12" customHeight="1" x14ac:dyDescent="0.2">
      <c r="F22" s="56" t="s">
        <v>562</v>
      </c>
      <c r="G22" s="124"/>
      <c r="H22" s="56"/>
      <c r="I22" s="24"/>
      <c r="J22" s="56" t="s">
        <v>616</v>
      </c>
      <c r="K22" s="124"/>
      <c r="L22" s="56"/>
      <c r="M22" s="19"/>
      <c r="N22" s="141"/>
      <c r="O22" s="141"/>
      <c r="P22" s="142"/>
      <c r="Q22" s="19"/>
      <c r="R22" s="19"/>
      <c r="S22" s="19"/>
      <c r="T22" s="216"/>
      <c r="U22" s="19"/>
      <c r="V22" s="112" t="s">
        <v>618</v>
      </c>
      <c r="W22" s="126"/>
      <c r="X22" s="113">
        <f>(R20+S20)-(V23+W23)</f>
        <v>0</v>
      </c>
      <c r="Y22" s="19"/>
      <c r="Z22" s="141"/>
      <c r="AA22" s="141"/>
      <c r="AB22" s="142"/>
      <c r="AC22" s="19"/>
      <c r="AD22" s="112" t="s">
        <v>617</v>
      </c>
      <c r="AE22" s="126"/>
      <c r="AF22" s="112"/>
      <c r="AH22" s="39" t="s">
        <v>592</v>
      </c>
      <c r="AI22" s="129"/>
      <c r="AJ22" s="69">
        <f>(AH23+AI23)/$C$34</f>
        <v>0.42857142857142855</v>
      </c>
      <c r="AL22" s="39" t="s">
        <v>593</v>
      </c>
      <c r="AM22" s="129"/>
      <c r="AN22" s="69">
        <f>(AL23+AM23)/$C$34</f>
        <v>0</v>
      </c>
    </row>
    <row r="23" spans="2:40" ht="12" customHeight="1" x14ac:dyDescent="0.2">
      <c r="F23" s="63">
        <f>HLOOKUP(F22,alumnos!$M$209:$CF$214,6,FALSE)</f>
        <v>7</v>
      </c>
      <c r="G23" s="56">
        <f>HLOOKUP(F22,alumnos!$M$209:$CF$211,3,FALSE)</f>
        <v>0</v>
      </c>
      <c r="H23" s="82">
        <f>$C$34-(F23+G23)</f>
        <v>0</v>
      </c>
      <c r="J23" s="63">
        <f>HLOOKUP(J22,alumnos!$M$209:$CF$214,6,FALSE)</f>
        <v>7</v>
      </c>
      <c r="K23" s="56">
        <f>HLOOKUP(J22,alumnos!$M$209:$CF$211,3,FALSE)</f>
        <v>0</v>
      </c>
      <c r="L23" s="57">
        <f>(F20+G20)-(J23+K23)</f>
        <v>0</v>
      </c>
      <c r="N23" s="12"/>
      <c r="O23" s="12"/>
      <c r="P23" s="11"/>
      <c r="V23" s="111">
        <f>HLOOKUP(V22,alumnos!$M$209:$CF$214,6,FALSE)</f>
        <v>6</v>
      </c>
      <c r="W23" s="112">
        <f>HLOOKUP(V22,alumnos!$M$209:$CF$211,3,FALSE)</f>
        <v>1</v>
      </c>
      <c r="X23" s="113">
        <f>(J23+K23)-(V23+W23)</f>
        <v>0</v>
      </c>
      <c r="Z23" s="12"/>
      <c r="AA23" s="12"/>
      <c r="AB23" s="20"/>
      <c r="AD23" s="111">
        <f>HLOOKUP(AD22,alumnos!$M$209:$CF$214,6,FALSE)</f>
        <v>5</v>
      </c>
      <c r="AE23" s="112">
        <f>HLOOKUP(AD22,alumnos!$M$209:$CF$211,3,FALSE)</f>
        <v>1</v>
      </c>
      <c r="AF23" s="113">
        <f>(V23+W23)-(AD23+AE23)</f>
        <v>1</v>
      </c>
      <c r="AH23" s="64">
        <f>HLOOKUP(AH22,alumnos!$M$209:$CF$214,6,FALSE)</f>
        <v>3</v>
      </c>
      <c r="AI23" s="39">
        <f>HLOOKUP(AH22,alumnos!$M$209:$CF$211,3,FALSE)</f>
        <v>0</v>
      </c>
      <c r="AJ23" s="71">
        <f>INT(($C$34-(AH23+AI23))*AJ22)</f>
        <v>1</v>
      </c>
      <c r="AL23" s="64">
        <f>HLOOKUP(AL22,alumnos!$M$209:$CF$214,6,FALSE)</f>
        <v>0</v>
      </c>
      <c r="AM23" s="39">
        <f>HLOOKUP(AL22,alumnos!$M$209:$CF$211,3,FALSE)</f>
        <v>0</v>
      </c>
      <c r="AN23" s="71">
        <f>INT(($C$34-(AL23+AM23))*AN22)</f>
        <v>0</v>
      </c>
    </row>
    <row r="24" spans="2:40" ht="12" customHeight="1" x14ac:dyDescent="0.2">
      <c r="F24" s="40"/>
      <c r="H24" s="7"/>
      <c r="Z24" s="22"/>
      <c r="AA24" s="22"/>
      <c r="AB24" s="11"/>
    </row>
    <row r="25" spans="2:40" ht="12" customHeight="1" x14ac:dyDescent="0.2">
      <c r="B25" s="56" t="s">
        <v>555</v>
      </c>
      <c r="C25" s="124"/>
      <c r="D25" s="56"/>
      <c r="E25" s="19"/>
      <c r="F25" s="56" t="s">
        <v>561</v>
      </c>
      <c r="G25" s="124"/>
      <c r="H25" s="56"/>
      <c r="J25" s="112" t="s">
        <v>566</v>
      </c>
      <c r="K25" s="126"/>
      <c r="L25" s="112"/>
      <c r="N25" s="12"/>
      <c r="O25" s="21"/>
      <c r="P25" s="11"/>
      <c r="R25" s="112" t="s">
        <v>578</v>
      </c>
      <c r="S25" s="126"/>
      <c r="T25" s="112"/>
      <c r="V25" s="112" t="s">
        <v>581</v>
      </c>
      <c r="W25" s="126"/>
      <c r="X25" s="112"/>
      <c r="Z25" s="12"/>
      <c r="AA25" s="12"/>
      <c r="AB25" s="11"/>
      <c r="AD25" s="112" t="s">
        <v>586</v>
      </c>
      <c r="AE25" s="126"/>
      <c r="AF25" s="112"/>
      <c r="AH25" s="39" t="s">
        <v>594</v>
      </c>
      <c r="AI25" s="129"/>
      <c r="AJ25" s="69">
        <f>(AH26+AI26)/$C$34</f>
        <v>0.14285714285714285</v>
      </c>
      <c r="AL25" s="39" t="s">
        <v>595</v>
      </c>
      <c r="AM25" s="129"/>
      <c r="AN25" s="69">
        <f>(AL26+AM26)/$C$34</f>
        <v>0.2857142857142857</v>
      </c>
    </row>
    <row r="26" spans="2:40" ht="12" customHeight="1" x14ac:dyDescent="0.2">
      <c r="B26" s="63">
        <f>HLOOKUP(B25,alumnos!$M$209:$CF$214,6,FALSE)</f>
        <v>7</v>
      </c>
      <c r="C26" s="56">
        <f>HLOOKUP(B25,alumnos!$M$209:$CF$211,3,FALSE)</f>
        <v>0</v>
      </c>
      <c r="D26" s="57">
        <f>HLOOKUP(B25,alumnos!$M$209:$CF$215,7,FALSE)</f>
        <v>0</v>
      </c>
      <c r="F26" s="63">
        <f>HLOOKUP(F25,alumnos!$M$209:$CF$214,6,FALSE)</f>
        <v>7</v>
      </c>
      <c r="G26" s="56">
        <f>HLOOKUP(F25,alumnos!$M$209:$CF$211,3,FALSE)</f>
        <v>0</v>
      </c>
      <c r="H26" s="57">
        <f>(B26+C26)-(F26+G26)</f>
        <v>0</v>
      </c>
      <c r="J26" s="111">
        <f>HLOOKUP(J25,alumnos!$M$209:$CF$214,6,FALSE)</f>
        <v>7</v>
      </c>
      <c r="K26" s="112">
        <f>HLOOKUP(J25,alumnos!$M$209:$CF$211,3,FALSE)</f>
        <v>0</v>
      </c>
      <c r="L26" s="113">
        <f>$C$34-(J26+K26)</f>
        <v>0</v>
      </c>
      <c r="N26" s="12"/>
      <c r="O26" s="12"/>
      <c r="P26" s="11"/>
      <c r="R26" s="111">
        <f>HLOOKUP(R25,alumnos!$M$209:$CF$214,6,FALSE)</f>
        <v>7</v>
      </c>
      <c r="S26" s="112">
        <f>HLOOKUP(R25,alumnos!$M$209:$CF$211,3,FALSE)</f>
        <v>0</v>
      </c>
      <c r="T26" s="113">
        <f>$C$34-(R26+S26)</f>
        <v>0</v>
      </c>
      <c r="V26" s="111">
        <f>HLOOKUP(V25,alumnos!$M$209:$CF$214,6,FALSE)</f>
        <v>6</v>
      </c>
      <c r="W26" s="112">
        <f>HLOOKUP(V25,alumnos!$M$209:$CF$211,3,FALSE)</f>
        <v>0</v>
      </c>
      <c r="X26" s="113">
        <f>$C$34-(V26+W26)</f>
        <v>1</v>
      </c>
      <c r="Z26" s="12"/>
      <c r="AA26" s="12"/>
      <c r="AB26" s="20"/>
      <c r="AD26" s="111">
        <f>HLOOKUP(AD25,alumnos!$M$209:$CF$214,6,FALSE)</f>
        <v>5</v>
      </c>
      <c r="AE26" s="112">
        <f>HLOOKUP(AD25,alumnos!$M$209:$CF$211,3,FALSE)</f>
        <v>1</v>
      </c>
      <c r="AF26" s="113">
        <f>(V20+W20)-(AD26+AE26)</f>
        <v>1</v>
      </c>
      <c r="AH26" s="64">
        <f>HLOOKUP(AH25,alumnos!$M$209:$CF$214,6,FALSE)</f>
        <v>1</v>
      </c>
      <c r="AI26" s="39">
        <f>HLOOKUP(AH25,alumnos!$M$209:$CF$211,3,FALSE)</f>
        <v>0</v>
      </c>
      <c r="AJ26" s="71">
        <f>INT(($C$34-(AH26+AI26))*AJ25)</f>
        <v>0</v>
      </c>
      <c r="AL26" s="64">
        <f>HLOOKUP(AL25,alumnos!$M$209:$CF$214,6,FALSE)</f>
        <v>2</v>
      </c>
      <c r="AM26" s="39">
        <f>HLOOKUP(AL25,alumnos!$M$209:$CF$211,3,FALSE)</f>
        <v>0</v>
      </c>
      <c r="AN26" s="71">
        <f>INT(($C$34-(AL26+AM26))*AN25)</f>
        <v>1</v>
      </c>
    </row>
    <row r="27" spans="2:40" ht="12" customHeight="1" x14ac:dyDescent="0.2">
      <c r="H27" s="7"/>
    </row>
    <row r="28" spans="2:40" ht="12" customHeight="1" x14ac:dyDescent="0.2">
      <c r="H28" s="7"/>
      <c r="J28" s="112" t="s">
        <v>569</v>
      </c>
      <c r="K28" s="126"/>
      <c r="L28" s="112"/>
      <c r="N28" s="112" t="s">
        <v>570</v>
      </c>
      <c r="O28" s="126"/>
      <c r="P28" s="112"/>
      <c r="V28" s="112" t="s">
        <v>583</v>
      </c>
      <c r="W28" s="126"/>
      <c r="X28" s="112"/>
      <c r="Z28" s="112" t="s">
        <v>587</v>
      </c>
      <c r="AA28" s="126"/>
      <c r="AB28" s="112"/>
      <c r="AH28" s="39" t="s">
        <v>599</v>
      </c>
      <c r="AI28" s="129"/>
      <c r="AJ28" s="69">
        <f>(AH29+AI29)/$C$34</f>
        <v>0.14285714285714285</v>
      </c>
      <c r="AL28" s="39" t="s">
        <v>600</v>
      </c>
      <c r="AM28" s="129"/>
      <c r="AN28" s="69">
        <f>(AL29+AM29)/$C$34</f>
        <v>0</v>
      </c>
    </row>
    <row r="29" spans="2:40" ht="12" customHeight="1" x14ac:dyDescent="0.2">
      <c r="H29" s="7"/>
      <c r="J29" s="111">
        <f>HLOOKUP(J28,alumnos!$M$209:$CF$214,6,FALSE)</f>
        <v>6</v>
      </c>
      <c r="K29" s="112">
        <f>HLOOKUP(J28,alumnos!$M$209:$CF$211,3,FALSE)</f>
        <v>0</v>
      </c>
      <c r="L29" s="113">
        <f>$C$34-(J29+K29)</f>
        <v>1</v>
      </c>
      <c r="N29" s="111">
        <f>HLOOKUP(N28,alumnos!$M$209:$CF$214,6,FALSE)</f>
        <v>7</v>
      </c>
      <c r="O29" s="112">
        <f>HLOOKUP(N28,alumnos!$M$209:$CF$211,3,FALSE)</f>
        <v>0</v>
      </c>
      <c r="P29" s="113">
        <f>$C$34-(N29+O29)</f>
        <v>0</v>
      </c>
      <c r="V29" s="111">
        <f>HLOOKUP(V28,alumnos!$M$209:$CF$214,6,FALSE)</f>
        <v>6</v>
      </c>
      <c r="W29" s="112">
        <f>HLOOKUP(V28,alumnos!$M$209:$CF$211,3,FALSE)</f>
        <v>0</v>
      </c>
      <c r="X29" s="113">
        <f>$C$34-(V29+W29)</f>
        <v>1</v>
      </c>
      <c r="Z29" s="111">
        <f>HLOOKUP(Z28,alumnos!$M$209:$CF$214,6,FALSE)</f>
        <v>3</v>
      </c>
      <c r="AA29" s="112">
        <f>HLOOKUP(Z28,alumnos!$M$209:$CF$211,3,FALSE)</f>
        <v>4</v>
      </c>
      <c r="AB29" s="113">
        <f>$C$34-(Z29+AA29)</f>
        <v>0</v>
      </c>
      <c r="AH29" s="64">
        <f>HLOOKUP(AH28,alumnos!$M$209:$CF$214,6,FALSE)</f>
        <v>1</v>
      </c>
      <c r="AI29" s="39">
        <f>HLOOKUP(AH28,alumnos!$M$209:$CF$211,3,FALSE)</f>
        <v>0</v>
      </c>
      <c r="AJ29" s="71">
        <f>INT(($C$34-(AH29+AI29))*AJ28)</f>
        <v>0</v>
      </c>
      <c r="AL29" s="64">
        <f>HLOOKUP(AL28,alumnos!$M$209:$CF$214,6,FALSE)</f>
        <v>0</v>
      </c>
      <c r="AM29" s="39">
        <f>HLOOKUP(AL28,alumnos!$M$209:$CF$211,3,FALSE)</f>
        <v>0</v>
      </c>
      <c r="AN29" s="71">
        <f>INT(($C$34-(AL29+AM29))*AN28)</f>
        <v>0</v>
      </c>
    </row>
    <row r="30" spans="2:40" ht="12" customHeight="1" x14ac:dyDescent="0.2">
      <c r="H30" s="7"/>
    </row>
    <row r="31" spans="2:40" ht="12" customHeight="1" x14ac:dyDescent="0.2">
      <c r="B31" s="56" t="s">
        <v>608</v>
      </c>
      <c r="C31" s="124"/>
      <c r="D31" s="56"/>
      <c r="E31" s="19"/>
      <c r="F31" s="56" t="s">
        <v>609</v>
      </c>
      <c r="G31" s="124"/>
      <c r="H31" s="56"/>
      <c r="I31" s="86"/>
      <c r="J31" s="112" t="s">
        <v>610</v>
      </c>
      <c r="K31" s="126"/>
      <c r="L31" s="112"/>
      <c r="N31" s="112" t="s">
        <v>611</v>
      </c>
      <c r="O31" s="126"/>
      <c r="P31" s="112"/>
      <c r="R31" s="112" t="s">
        <v>612</v>
      </c>
      <c r="S31" s="126"/>
      <c r="T31" s="112"/>
      <c r="Z31" s="112" t="s">
        <v>615</v>
      </c>
      <c r="AA31" s="126"/>
      <c r="AB31" s="112"/>
      <c r="AD31" s="112" t="s">
        <v>613</v>
      </c>
      <c r="AE31" s="126"/>
      <c r="AF31" s="112"/>
      <c r="AH31" s="39" t="s">
        <v>601</v>
      </c>
      <c r="AI31" s="129"/>
      <c r="AJ31" s="69">
        <f>(AH32+AI32)/$C$34</f>
        <v>0</v>
      </c>
      <c r="AL31" s="39" t="s">
        <v>602</v>
      </c>
      <c r="AM31" s="129"/>
      <c r="AN31" s="69">
        <f>(AL32+AM32)/$C$34</f>
        <v>0.42857142857142855</v>
      </c>
    </row>
    <row r="32" spans="2:40" ht="12" customHeight="1" x14ac:dyDescent="0.2">
      <c r="B32" s="63">
        <f>HLOOKUP(B31,alumnos!$M$209:$CF$214,6,FALSE)</f>
        <v>7</v>
      </c>
      <c r="C32" s="56">
        <f>HLOOKUP(B31,alumnos!$M$209:$CF$211,3,FALSE)</f>
        <v>0</v>
      </c>
      <c r="D32" s="57">
        <f>HLOOKUP(B31,alumnos!$M$209:$CF$215,7,FALSE)</f>
        <v>0</v>
      </c>
      <c r="F32" s="63">
        <f>HLOOKUP(F31,alumnos!$M$209:$CF$214,6,FALSE)</f>
        <v>7</v>
      </c>
      <c r="G32" s="56">
        <f>HLOOKUP(F31,alumnos!$M$209:$CF$211,3,FALSE)</f>
        <v>0</v>
      </c>
      <c r="H32" s="57">
        <f>(B32+C32)-(F32+G32)</f>
        <v>0</v>
      </c>
      <c r="J32" s="111">
        <f>HLOOKUP(J31,alumnos!$M$209:$CF$214,6,FALSE)</f>
        <v>7</v>
      </c>
      <c r="K32" s="112">
        <f>HLOOKUP(J31,alumnos!$M$209:$CF$211,3,FALSE)</f>
        <v>0</v>
      </c>
      <c r="L32" s="113">
        <f>($C$34+$D$32)-(J32+K32)</f>
        <v>0</v>
      </c>
      <c r="N32" s="111">
        <f>HLOOKUP(N31,alumnos!$M$209:$CF$214,6,FALSE)</f>
        <v>7</v>
      </c>
      <c r="O32" s="112">
        <f>HLOOKUP(N31,alumnos!$M$209:$CF$211,3,FALSE)</f>
        <v>0</v>
      </c>
      <c r="P32" s="113">
        <f>($C$34+$D$32)-(N32+O32)</f>
        <v>0</v>
      </c>
      <c r="R32" s="111">
        <f>HLOOKUP(R31,alumnos!$M$209:$CF$214,6,FALSE)</f>
        <v>6</v>
      </c>
      <c r="S32" s="112">
        <f>HLOOKUP(R31,alumnos!$M$209:$CF$211,3,FALSE)</f>
        <v>1</v>
      </c>
      <c r="T32" s="113">
        <f>($C$34+$D$32)-(R32+S32)</f>
        <v>0</v>
      </c>
      <c r="Z32" s="111">
        <f>HLOOKUP(Z31,alumnos!$M$209:$CF$214,6,FALSE)</f>
        <v>0</v>
      </c>
      <c r="AA32" s="112">
        <f>HLOOKUP(Z31,alumnos!$M$209:$CF$211,3,FALSE)</f>
        <v>0</v>
      </c>
      <c r="AB32" s="113"/>
      <c r="AD32" s="111">
        <f>HLOOKUP(AD31,alumnos!$M$209:$CF$214,6,FALSE)</f>
        <v>6</v>
      </c>
      <c r="AE32" s="112">
        <f>HLOOKUP(AD31,alumnos!$M$209:$CF$211,3,FALSE)</f>
        <v>1</v>
      </c>
      <c r="AF32" s="113">
        <f>(F32+G32)-(AD32+AE32)</f>
        <v>0</v>
      </c>
      <c r="AH32" s="64">
        <f>HLOOKUP(AH31,alumnos!$M$209:$CF$214,6,FALSE)</f>
        <v>0</v>
      </c>
      <c r="AI32" s="39">
        <f>HLOOKUP(AH31,alumnos!$M$209:$CF$211,3,FALSE)</f>
        <v>0</v>
      </c>
      <c r="AJ32" s="71">
        <f>INT(($C$34-(AH32+AI32))*AJ31)</f>
        <v>0</v>
      </c>
      <c r="AL32" s="64">
        <f>HLOOKUP(AL31,alumnos!$M$209:$CF$214,6,FALSE)</f>
        <v>3</v>
      </c>
      <c r="AM32" s="39">
        <f>HLOOKUP(AL31,alumnos!$M$209:$CF$211,3,FALSE)</f>
        <v>0</v>
      </c>
      <c r="AN32" s="71">
        <f>INT(($C$34-(AL32+AM32))*AN31)</f>
        <v>1</v>
      </c>
    </row>
    <row r="33" spans="1:40" x14ac:dyDescent="0.2">
      <c r="A33" s="33"/>
      <c r="B33" s="34"/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7"/>
    </row>
    <row r="34" spans="1:40" x14ac:dyDescent="0.2">
      <c r="B34" s="88" t="s">
        <v>221</v>
      </c>
      <c r="C34" s="17">
        <f>alumnos!A210</f>
        <v>7</v>
      </c>
      <c r="E34" s="16"/>
      <c r="F34" s="151" t="s">
        <v>720</v>
      </c>
      <c r="G34" s="151"/>
      <c r="H34" s="151"/>
      <c r="I34" s="16"/>
      <c r="J34" s="14"/>
      <c r="K34" s="16"/>
      <c r="M34" s="16"/>
      <c r="N34" s="14"/>
      <c r="O34" s="16"/>
      <c r="Q34" s="16"/>
      <c r="R34" s="14"/>
      <c r="S34" s="16"/>
      <c r="U34" s="16"/>
      <c r="V34" s="14"/>
      <c r="W34" s="16"/>
      <c r="Y34" s="16"/>
      <c r="Z34" s="14"/>
      <c r="AA34" s="16"/>
      <c r="AC34" s="16"/>
      <c r="AD34" s="14"/>
      <c r="AE34" s="15"/>
      <c r="AG34" s="14"/>
      <c r="AH34" s="70"/>
      <c r="AI34" s="68"/>
    </row>
    <row r="35" spans="1:40" x14ac:dyDescent="0.2">
      <c r="F35" s="150" t="s">
        <v>220</v>
      </c>
      <c r="G35" s="151" t="s">
        <v>211</v>
      </c>
      <c r="H35" s="150" t="s">
        <v>163</v>
      </c>
      <c r="V35" s="13"/>
      <c r="W35" s="12"/>
      <c r="X35" s="11"/>
      <c r="AH35" s="18"/>
    </row>
    <row r="36" spans="1:40" x14ac:dyDescent="0.2">
      <c r="F36" s="79"/>
      <c r="G36" s="80"/>
      <c r="H36" s="81"/>
      <c r="V36" s="13"/>
      <c r="W36" s="12"/>
      <c r="X36" s="11"/>
      <c r="AH36" s="18"/>
    </row>
    <row r="37" spans="1:40" x14ac:dyDescent="0.2">
      <c r="B37" s="135"/>
      <c r="C37" s="22"/>
      <c r="D37" s="145"/>
      <c r="E37" s="22"/>
      <c r="F37" s="22"/>
      <c r="G37" s="22"/>
      <c r="H37" s="146"/>
      <c r="I37" s="22"/>
      <c r="J37" s="22"/>
      <c r="K37" s="22"/>
      <c r="L37" s="11"/>
      <c r="M37" s="22"/>
      <c r="N37" s="22"/>
      <c r="O37" s="22"/>
      <c r="P37" s="11"/>
      <c r="Q37" s="22"/>
      <c r="R37" s="22"/>
      <c r="S37" s="22"/>
      <c r="T37" s="11"/>
      <c r="U37" s="22"/>
      <c r="V37" s="22"/>
      <c r="W37" s="22"/>
      <c r="X37" s="11"/>
      <c r="Y37" s="22"/>
      <c r="Z37" s="22"/>
      <c r="AA37" s="22"/>
      <c r="AB37" s="11"/>
      <c r="AC37" s="22"/>
      <c r="AD37" s="22"/>
      <c r="AE37" s="22"/>
      <c r="AF37" s="11"/>
      <c r="AG37" s="22"/>
      <c r="AH37" s="22"/>
      <c r="AI37" s="22"/>
      <c r="AJ37" s="22"/>
      <c r="AK37" s="22"/>
      <c r="AL37" s="22"/>
      <c r="AM37" s="22"/>
      <c r="AN37" s="22"/>
    </row>
  </sheetData>
  <mergeCells count="4">
    <mergeCell ref="B2:H2"/>
    <mergeCell ref="J2:X2"/>
    <mergeCell ref="Z2:AF2"/>
    <mergeCell ref="AH2:AN2"/>
  </mergeCells>
  <phoneticPr fontId="31" type="noConversion"/>
  <conditionalFormatting sqref="G21">
    <cfRule type="expression" dxfId="19" priority="19">
      <formula>NOT(ISERROR(SEARCH("INSC",G21)))</formula>
    </cfRule>
    <cfRule type="expression" dxfId="18" priority="20">
      <formula>NOT(ISERROR(SEARCH("BA",G21)))</formula>
    </cfRule>
  </conditionalFormatting>
  <conditionalFormatting sqref="W8 W14 W17">
    <cfRule type="cellIs" dxfId="17" priority="18" stopIfTrue="1" operator="equal">
      <formula>"INSC"</formula>
    </cfRule>
  </conditionalFormatting>
  <conditionalFormatting sqref="AA8">
    <cfRule type="cellIs" dxfId="16" priority="14" stopIfTrue="1" operator="equal">
      <formula>"INSC"</formula>
    </cfRule>
  </conditionalFormatting>
  <conditionalFormatting sqref="AE8">
    <cfRule type="cellIs" dxfId="15" priority="13" stopIfTrue="1" operator="equal">
      <formula>"INSC"</formula>
    </cfRule>
  </conditionalFormatting>
  <conditionalFormatting sqref="AA11">
    <cfRule type="cellIs" dxfId="14" priority="12" stopIfTrue="1" operator="equal">
      <formula>"INSC"</formula>
    </cfRule>
  </conditionalFormatting>
  <conditionalFormatting sqref="AA14">
    <cfRule type="cellIs" dxfId="13" priority="11" stopIfTrue="1" operator="equal">
      <formula>"INSC"</formula>
    </cfRule>
  </conditionalFormatting>
  <conditionalFormatting sqref="AE14">
    <cfRule type="cellIs" dxfId="12" priority="10" stopIfTrue="1" operator="equal">
      <formula>"INSC"</formula>
    </cfRule>
  </conditionalFormatting>
  <conditionalFormatting sqref="AE17">
    <cfRule type="cellIs" dxfId="11" priority="9" stopIfTrue="1" operator="equal">
      <formula>"INSC"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5"/>
  <sheetViews>
    <sheetView showGridLines="0" workbookViewId="0">
      <selection activeCell="N17" sqref="N17"/>
    </sheetView>
  </sheetViews>
  <sheetFormatPr baseColWidth="10" defaultColWidth="10.85546875" defaultRowHeight="12" x14ac:dyDescent="0.2"/>
  <cols>
    <col min="1" max="1" width="2.7109375" style="6" customWidth="1"/>
    <col min="2" max="2" width="5.28515625" style="10" customWidth="1"/>
    <col min="3" max="3" width="4.7109375" style="6" customWidth="1"/>
    <col min="4" max="4" width="2.85546875" style="9" customWidth="1"/>
    <col min="5" max="5" width="1.85546875" style="6" customWidth="1"/>
    <col min="6" max="6" width="5.28515625" style="6" customWidth="1"/>
    <col min="7" max="7" width="4.7109375" style="6" customWidth="1"/>
    <col min="8" max="8" width="2.85546875" style="8" customWidth="1"/>
    <col min="9" max="9" width="1.7109375" style="6" customWidth="1"/>
    <col min="10" max="10" width="5.28515625" style="6" customWidth="1"/>
    <col min="11" max="11" width="4.7109375" style="6" customWidth="1"/>
    <col min="12" max="12" width="2.85546875" style="7" customWidth="1"/>
    <col min="13" max="13" width="1.7109375" style="6" customWidth="1"/>
    <col min="14" max="14" width="5.28515625" style="6" customWidth="1"/>
    <col min="15" max="15" width="4.7109375" style="6" customWidth="1"/>
    <col min="16" max="16" width="2.85546875" style="7" bestFit="1" customWidth="1"/>
    <col min="17" max="17" width="1.7109375" style="6" customWidth="1"/>
    <col min="18" max="18" width="5.28515625" style="6" customWidth="1"/>
    <col min="19" max="19" width="4.7109375" style="6" customWidth="1"/>
    <col min="20" max="20" width="3.42578125" style="7" bestFit="1" customWidth="1"/>
    <col min="21" max="21" width="1.7109375" style="6" customWidth="1"/>
    <col min="22" max="22" width="5.28515625" style="6" customWidth="1"/>
    <col min="23" max="23" width="4.7109375" style="6" customWidth="1"/>
    <col min="24" max="24" width="2.85546875" style="7" customWidth="1"/>
    <col min="25" max="25" width="1.7109375" style="6" customWidth="1"/>
    <col min="26" max="26" width="5.28515625" style="6" customWidth="1"/>
    <col min="27" max="27" width="4.7109375" style="6" customWidth="1"/>
    <col min="28" max="28" width="2.85546875" style="7" customWidth="1"/>
    <col min="29" max="29" width="1.7109375" style="6" customWidth="1"/>
    <col min="30" max="30" width="5.28515625" style="6" customWidth="1"/>
    <col min="31" max="31" width="4.7109375" style="6" customWidth="1"/>
    <col min="32" max="32" width="3.28515625" style="7" bestFit="1" customWidth="1"/>
    <col min="33" max="33" width="1.85546875" style="6" customWidth="1"/>
    <col min="34" max="34" width="5.28515625" style="6" customWidth="1"/>
    <col min="35" max="35" width="4.7109375" style="6" customWidth="1"/>
    <col min="36" max="36" width="5" style="6" bestFit="1" customWidth="1"/>
    <col min="37" max="37" width="1.85546875" style="6" customWidth="1"/>
    <col min="38" max="38" width="5.28515625" style="6" customWidth="1"/>
    <col min="39" max="39" width="4.7109375" style="6" customWidth="1"/>
    <col min="40" max="40" width="5" style="6" customWidth="1"/>
    <col min="41" max="41" width="4.7109375" style="6" customWidth="1"/>
    <col min="42" max="16384" width="10.85546875" style="6"/>
  </cols>
  <sheetData>
    <row r="1" spans="2:40" x14ac:dyDescent="0.2">
      <c r="B1" s="78" t="s">
        <v>548</v>
      </c>
      <c r="C1" s="77"/>
    </row>
    <row r="2" spans="2:40" x14ac:dyDescent="0.2">
      <c r="B2" s="287" t="s">
        <v>216</v>
      </c>
      <c r="C2" s="287"/>
      <c r="D2" s="287"/>
      <c r="E2" s="287"/>
      <c r="F2" s="287"/>
      <c r="G2" s="287"/>
      <c r="H2" s="287"/>
      <c r="I2" s="32"/>
      <c r="J2" s="289" t="s">
        <v>96</v>
      </c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32"/>
      <c r="Z2" s="291" t="s">
        <v>217</v>
      </c>
      <c r="AA2" s="291"/>
      <c r="AB2" s="291"/>
      <c r="AC2" s="291"/>
      <c r="AD2" s="291"/>
      <c r="AE2" s="291"/>
      <c r="AF2" s="291"/>
      <c r="AH2" s="293" t="s">
        <v>218</v>
      </c>
      <c r="AI2" s="293"/>
      <c r="AJ2" s="293"/>
      <c r="AK2" s="293"/>
      <c r="AL2" s="293"/>
      <c r="AM2" s="293"/>
      <c r="AN2" s="293"/>
    </row>
    <row r="3" spans="2:40" x14ac:dyDescent="0.2">
      <c r="B3" s="192" t="s">
        <v>176</v>
      </c>
      <c r="C3" s="192" t="s">
        <v>202</v>
      </c>
      <c r="D3" s="30"/>
      <c r="F3" s="192" t="s">
        <v>175</v>
      </c>
      <c r="G3" s="192" t="s">
        <v>202</v>
      </c>
      <c r="H3" s="28"/>
      <c r="J3" s="192" t="s">
        <v>174</v>
      </c>
      <c r="K3" s="192" t="s">
        <v>202</v>
      </c>
      <c r="L3" s="30"/>
      <c r="N3" s="192" t="s">
        <v>173</v>
      </c>
      <c r="O3" s="192" t="s">
        <v>202</v>
      </c>
      <c r="P3" s="30"/>
      <c r="R3" s="192" t="s">
        <v>172</v>
      </c>
      <c r="S3" s="192" t="s">
        <v>202</v>
      </c>
      <c r="T3" s="30"/>
      <c r="V3" s="192" t="s">
        <v>171</v>
      </c>
      <c r="W3" s="192" t="s">
        <v>202</v>
      </c>
      <c r="X3" s="30"/>
      <c r="Z3" s="192" t="s">
        <v>170</v>
      </c>
      <c r="AA3" s="192" t="s">
        <v>202</v>
      </c>
      <c r="AB3" s="30"/>
      <c r="AD3" s="192" t="s">
        <v>169</v>
      </c>
      <c r="AE3" s="192" t="s">
        <v>202</v>
      </c>
      <c r="AF3" s="30"/>
      <c r="AH3" s="192"/>
      <c r="AI3" s="192"/>
      <c r="AJ3" s="30"/>
      <c r="AL3" s="192"/>
      <c r="AM3" s="192"/>
      <c r="AN3" s="28"/>
    </row>
    <row r="4" spans="2:40" x14ac:dyDescent="0.2">
      <c r="B4" s="63" t="s">
        <v>632</v>
      </c>
      <c r="C4" s="63"/>
      <c r="D4" s="56"/>
      <c r="E4" s="86"/>
      <c r="F4" s="63" t="s">
        <v>360</v>
      </c>
      <c r="G4" s="63"/>
      <c r="H4" s="56"/>
      <c r="J4" s="111" t="s">
        <v>379</v>
      </c>
      <c r="K4" s="111"/>
      <c r="L4" s="112"/>
      <c r="M4" s="19"/>
      <c r="N4" s="111" t="s">
        <v>202</v>
      </c>
      <c r="O4" s="111"/>
      <c r="P4" s="112"/>
      <c r="R4" s="111" t="s">
        <v>406</v>
      </c>
      <c r="S4" s="111"/>
      <c r="T4" s="112"/>
      <c r="U4" s="19"/>
      <c r="V4" s="111" t="s">
        <v>421</v>
      </c>
      <c r="W4" s="111"/>
      <c r="X4" s="112"/>
      <c r="Y4" s="19"/>
      <c r="Z4" s="111" t="s">
        <v>433</v>
      </c>
      <c r="AA4" s="111"/>
      <c r="AB4" s="112"/>
      <c r="AH4" s="62"/>
      <c r="AI4" s="152"/>
      <c r="AJ4" s="153"/>
      <c r="AK4" s="86"/>
      <c r="AL4" s="62"/>
      <c r="AM4" s="152"/>
      <c r="AN4" s="153"/>
    </row>
    <row r="5" spans="2:40" x14ac:dyDescent="0.2">
      <c r="B5" s="63">
        <f>alumnos!R197</f>
        <v>134</v>
      </c>
      <c r="C5" s="161">
        <f>alumnos!R194</f>
        <v>31</v>
      </c>
      <c r="D5" s="57">
        <f>alumnos!R198</f>
        <v>14</v>
      </c>
      <c r="F5" s="63">
        <f>alumnos!V197</f>
        <v>131</v>
      </c>
      <c r="G5" s="161">
        <f>alumnos!V194</f>
        <v>0</v>
      </c>
      <c r="H5" s="57">
        <f>(B5+C5)-(F5+G5)</f>
        <v>34</v>
      </c>
      <c r="J5" s="111">
        <f>alumnos!AE197</f>
        <v>105</v>
      </c>
      <c r="K5" s="162">
        <f>alumnos!AE194</f>
        <v>23</v>
      </c>
      <c r="L5" s="113">
        <f>(F5+G5)-(J5+K5)</f>
        <v>3</v>
      </c>
      <c r="N5" s="111">
        <f>alumnos!AJ197</f>
        <v>70</v>
      </c>
      <c r="O5" s="162">
        <f>alumnos!AJ194</f>
        <v>16</v>
      </c>
      <c r="P5" s="113">
        <f>(J5+K5)-(N5+O5)</f>
        <v>42</v>
      </c>
      <c r="R5" s="111">
        <f>alumnos!AN197</f>
        <v>56</v>
      </c>
      <c r="S5" s="162">
        <f>alumnos!AN194</f>
        <v>17</v>
      </c>
      <c r="T5" s="113">
        <f>(N5+O5)-(R5+S5)</f>
        <v>13</v>
      </c>
      <c r="V5" s="111">
        <f>alumnos!AS197</f>
        <v>35</v>
      </c>
      <c r="W5" s="162">
        <f>alumnos!AS194</f>
        <v>7</v>
      </c>
      <c r="X5" s="113">
        <f>(R5+S5)-(V5+W5)</f>
        <v>31</v>
      </c>
      <c r="Z5" s="111">
        <f>alumnos!AW197</f>
        <v>8</v>
      </c>
      <c r="AA5" s="162">
        <f>alumnos!AW194</f>
        <v>25</v>
      </c>
      <c r="AB5" s="113">
        <f>(V5+W5)-(Z5+AA5)</f>
        <v>9</v>
      </c>
      <c r="AH5" s="134"/>
      <c r="AI5" s="125"/>
      <c r="AJ5" s="154"/>
      <c r="AL5" s="134"/>
      <c r="AM5" s="125"/>
      <c r="AN5" s="154"/>
    </row>
    <row r="6" spans="2:40" x14ac:dyDescent="0.2">
      <c r="H6" s="7"/>
      <c r="J6" s="18"/>
      <c r="R6" s="27"/>
      <c r="AD6" s="127"/>
      <c r="AE6" s="127"/>
      <c r="AH6" s="10"/>
      <c r="AJ6" s="9"/>
      <c r="AN6" s="7"/>
    </row>
    <row r="7" spans="2:40" x14ac:dyDescent="0.2">
      <c r="B7" s="63" t="s">
        <v>342</v>
      </c>
      <c r="C7" s="63"/>
      <c r="D7" s="56"/>
      <c r="E7" s="19"/>
      <c r="F7" s="63" t="s">
        <v>363</v>
      </c>
      <c r="G7" s="63"/>
      <c r="H7" s="56"/>
      <c r="I7" s="19"/>
      <c r="J7" s="111" t="s">
        <v>382</v>
      </c>
      <c r="K7" s="111"/>
      <c r="L7" s="112"/>
      <c r="M7" s="19"/>
      <c r="N7" s="111" t="s">
        <v>395</v>
      </c>
      <c r="O7" s="111"/>
      <c r="P7" s="112"/>
      <c r="Q7" s="19"/>
      <c r="R7" s="111" t="s">
        <v>409</v>
      </c>
      <c r="S7" s="111"/>
      <c r="T7" s="112"/>
      <c r="U7" s="19"/>
      <c r="V7" s="111" t="s">
        <v>307</v>
      </c>
      <c r="W7" s="111"/>
      <c r="X7" s="112"/>
      <c r="Y7" s="22"/>
      <c r="Z7" s="148"/>
      <c r="AA7" s="83"/>
      <c r="AB7" s="84"/>
      <c r="AD7" s="148"/>
      <c r="AE7" s="83"/>
      <c r="AF7" s="84"/>
      <c r="AH7" s="64" t="s">
        <v>448</v>
      </c>
      <c r="AI7" s="128"/>
      <c r="AJ7" s="69"/>
      <c r="AL7" s="64" t="s">
        <v>453</v>
      </c>
      <c r="AM7" s="128"/>
      <c r="AN7" s="69"/>
    </row>
    <row r="8" spans="2:40" x14ac:dyDescent="0.2">
      <c r="B8" s="63">
        <f>alumnos!Q197</f>
        <v>141</v>
      </c>
      <c r="C8" s="161">
        <f>alumnos!Q194</f>
        <v>38</v>
      </c>
      <c r="D8" s="57">
        <f>alumnos!Q198</f>
        <v>0</v>
      </c>
      <c r="F8" s="63">
        <f>alumnos!Z197</f>
        <v>135</v>
      </c>
      <c r="G8" s="161">
        <f>alumnos!Z194</f>
        <v>5</v>
      </c>
      <c r="H8" s="57">
        <f>(B8+C8)-(F8+G8)</f>
        <v>39</v>
      </c>
      <c r="J8" s="111">
        <f>alumnos!AB197</f>
        <v>100</v>
      </c>
      <c r="K8" s="162">
        <f>alumnos!AB194</f>
        <v>32</v>
      </c>
      <c r="L8" s="113">
        <f>(F8+G8)-(J8+K8)</f>
        <v>8</v>
      </c>
      <c r="N8" s="111">
        <f>alumnos!AH197</f>
        <v>79</v>
      </c>
      <c r="O8" s="162">
        <f>alumnos!AH194</f>
        <v>8</v>
      </c>
      <c r="P8" s="113">
        <f>(J8+K8)-(N8+O8)</f>
        <v>45</v>
      </c>
      <c r="R8" s="111">
        <f>alumnos!AP197</f>
        <v>41</v>
      </c>
      <c r="S8" s="162">
        <f>alumnos!AP194</f>
        <v>27</v>
      </c>
      <c r="T8" s="113">
        <f>(N8+O8)-(R8+S8)</f>
        <v>19</v>
      </c>
      <c r="V8" s="111">
        <f>alumnos!AR197</f>
        <v>26</v>
      </c>
      <c r="W8" s="162">
        <f>alumnos!AR194</f>
        <v>0</v>
      </c>
      <c r="X8" s="113">
        <f>(R8+S8)-(V8+W8)</f>
        <v>42</v>
      </c>
      <c r="Y8" s="22"/>
      <c r="Z8" s="83"/>
      <c r="AA8" s="83"/>
      <c r="AB8" s="149"/>
      <c r="AD8" s="83"/>
      <c r="AE8" s="83"/>
      <c r="AF8" s="149"/>
      <c r="AH8" s="64">
        <f>alumnos!BD197</f>
        <v>21</v>
      </c>
      <c r="AI8" s="85">
        <f>alumnos!BD194</f>
        <v>12</v>
      </c>
      <c r="AJ8" s="71"/>
      <c r="AL8" s="64">
        <f>alumnos!BG197</f>
        <v>5</v>
      </c>
      <c r="AM8" s="85">
        <f>alumnos!BG194</f>
        <v>1</v>
      </c>
      <c r="AN8" s="71"/>
    </row>
    <row r="9" spans="2:40" x14ac:dyDescent="0.2">
      <c r="H9" s="7"/>
      <c r="V9" s="22"/>
      <c r="W9" s="22"/>
      <c r="X9" s="11"/>
      <c r="Y9" s="22"/>
      <c r="Z9" s="22"/>
      <c r="AA9" s="22"/>
      <c r="AB9" s="11"/>
    </row>
    <row r="10" spans="2:40" x14ac:dyDescent="0.2">
      <c r="B10" s="63" t="s">
        <v>345</v>
      </c>
      <c r="C10" s="63"/>
      <c r="D10" s="56"/>
      <c r="E10" s="86"/>
      <c r="J10" s="13"/>
      <c r="K10" s="12"/>
      <c r="L10" s="11"/>
      <c r="V10" s="13"/>
      <c r="W10" s="12"/>
      <c r="X10" s="11"/>
      <c r="Z10" s="148"/>
      <c r="AA10" s="83"/>
      <c r="AB10" s="84"/>
      <c r="AD10" s="13"/>
      <c r="AE10" s="12"/>
      <c r="AF10" s="11"/>
      <c r="AH10" s="64" t="s">
        <v>472</v>
      </c>
      <c r="AI10" s="128"/>
      <c r="AJ10" s="69"/>
      <c r="AL10" s="64" t="s">
        <v>469</v>
      </c>
      <c r="AM10" s="128"/>
      <c r="AN10" s="69"/>
    </row>
    <row r="11" spans="2:40" x14ac:dyDescent="0.2">
      <c r="B11" s="63">
        <f>alumnos!O197</f>
        <v>131</v>
      </c>
      <c r="C11" s="161">
        <f>alumnos!O194</f>
        <v>46</v>
      </c>
      <c r="D11" s="57">
        <f>alumnos!O198</f>
        <v>2</v>
      </c>
      <c r="J11" s="125"/>
      <c r="K11" s="12"/>
      <c r="L11" s="11"/>
      <c r="V11" s="12"/>
      <c r="W11" s="12"/>
      <c r="X11" s="20"/>
      <c r="Z11" s="83"/>
      <c r="AA11" s="83"/>
      <c r="AB11" s="149"/>
      <c r="AD11" s="12"/>
      <c r="AE11" s="12"/>
      <c r="AF11" s="20"/>
      <c r="AH11" s="64">
        <f>alumnos!AZ197</f>
        <v>20</v>
      </c>
      <c r="AI11" s="85">
        <f>alumnos!AZ194</f>
        <v>7</v>
      </c>
      <c r="AJ11" s="71"/>
      <c r="AL11" s="64">
        <f>alumnos!BH197</f>
        <v>14</v>
      </c>
      <c r="AM11" s="85">
        <f>alumnos!BH194</f>
        <v>1</v>
      </c>
      <c r="AN11" s="71"/>
    </row>
    <row r="12" spans="2:40" x14ac:dyDescent="0.2">
      <c r="H12" s="7"/>
      <c r="R12" s="86"/>
      <c r="S12" s="86"/>
      <c r="V12" s="22"/>
      <c r="W12" s="22"/>
      <c r="X12" s="11"/>
    </row>
    <row r="13" spans="2:40" x14ac:dyDescent="0.2">
      <c r="B13" s="63" t="s">
        <v>387</v>
      </c>
      <c r="C13" s="63"/>
      <c r="D13" s="56"/>
      <c r="E13" s="19"/>
      <c r="F13" s="63" t="s">
        <v>427</v>
      </c>
      <c r="G13" s="63"/>
      <c r="H13" s="56"/>
      <c r="I13" s="19"/>
      <c r="J13" s="111" t="s">
        <v>445</v>
      </c>
      <c r="K13" s="111"/>
      <c r="L13" s="112"/>
      <c r="M13" s="19"/>
      <c r="N13" s="111" t="s">
        <v>636</v>
      </c>
      <c r="O13" s="111"/>
      <c r="P13" s="112"/>
      <c r="Q13" s="19"/>
      <c r="R13" s="111" t="s">
        <v>637</v>
      </c>
      <c r="S13" s="111"/>
      <c r="T13" s="112"/>
      <c r="U13" s="19"/>
      <c r="V13" s="111" t="s">
        <v>638</v>
      </c>
      <c r="W13" s="111"/>
      <c r="X13" s="112"/>
      <c r="Y13" s="19"/>
      <c r="Z13" s="111" t="s">
        <v>639</v>
      </c>
      <c r="AA13" s="111"/>
      <c r="AB13" s="112"/>
      <c r="AC13" s="22"/>
      <c r="AD13" s="148"/>
      <c r="AE13" s="83"/>
      <c r="AF13" s="84"/>
      <c r="AH13" s="64" t="s">
        <v>461</v>
      </c>
      <c r="AI13" s="128"/>
      <c r="AJ13" s="69"/>
      <c r="AL13" s="64" t="s">
        <v>542</v>
      </c>
      <c r="AM13" s="128"/>
      <c r="AN13" s="69"/>
    </row>
    <row r="14" spans="2:40" x14ac:dyDescent="0.2">
      <c r="B14" s="63">
        <f>alumnos!P197</f>
        <v>136</v>
      </c>
      <c r="C14" s="161">
        <f>alumnos!P194</f>
        <v>42</v>
      </c>
      <c r="D14" s="57">
        <f>alumnos!P198</f>
        <v>1</v>
      </c>
      <c r="F14" s="63">
        <f>alumnos!Y197</f>
        <v>133</v>
      </c>
      <c r="G14" s="161">
        <f>alumnos!Y194</f>
        <v>0</v>
      </c>
      <c r="H14" s="57">
        <f>(B14+C14)-(F14+G14)</f>
        <v>45</v>
      </c>
      <c r="J14" s="111">
        <f>alumnos!AD197</f>
        <v>89</v>
      </c>
      <c r="K14" s="162">
        <f>alumnos!AD194</f>
        <v>42</v>
      </c>
      <c r="L14" s="113">
        <f>(F14+G14)-(J14+K14)</f>
        <v>2</v>
      </c>
      <c r="N14" s="111">
        <f>alumnos!AI197</f>
        <v>81</v>
      </c>
      <c r="O14" s="162">
        <f>alumnos!AI194</f>
        <v>0</v>
      </c>
      <c r="P14" s="113">
        <f>(J14+K14)-(N14+O14)</f>
        <v>50</v>
      </c>
      <c r="R14" s="111">
        <f>alumnos!AQ197</f>
        <v>50</v>
      </c>
      <c r="S14" s="162">
        <f>alumnos!AQ194</f>
        <v>29</v>
      </c>
      <c r="T14" s="113">
        <f>(N14+O14)-(R14+S14)</f>
        <v>2</v>
      </c>
      <c r="U14" s="131"/>
      <c r="V14" s="111">
        <f>alumnos!AT197</f>
        <v>37</v>
      </c>
      <c r="W14" s="162">
        <f>alumnos!AT194</f>
        <v>13</v>
      </c>
      <c r="X14" s="113">
        <f>(R14+S14)-(V14+W14)</f>
        <v>29</v>
      </c>
      <c r="Y14" s="86"/>
      <c r="Z14" s="111">
        <f>alumnos!AX197</f>
        <v>17</v>
      </c>
      <c r="AA14" s="162">
        <f>alumnos!AX194</f>
        <v>16</v>
      </c>
      <c r="AB14" s="113">
        <f>(V14+W14)-(Z14+AA14)</f>
        <v>17</v>
      </c>
      <c r="AC14" s="22"/>
      <c r="AD14" s="83"/>
      <c r="AE14" s="83"/>
      <c r="AF14" s="149"/>
      <c r="AH14" s="64">
        <f>alumnos!BF197</f>
        <v>5</v>
      </c>
      <c r="AI14" s="85">
        <f>alumnos!BF194</f>
        <v>0</v>
      </c>
      <c r="AJ14" s="71"/>
      <c r="AL14" s="64">
        <f>alumnos!BI197</f>
        <v>10</v>
      </c>
      <c r="AM14" s="85">
        <f>alumnos!BI194</f>
        <v>10</v>
      </c>
      <c r="AN14" s="71"/>
    </row>
    <row r="15" spans="2:40" x14ac:dyDescent="0.2">
      <c r="H15" s="7"/>
      <c r="T15" s="130"/>
      <c r="U15" s="86"/>
      <c r="Y15" s="86"/>
      <c r="Z15" s="86"/>
    </row>
    <row r="16" spans="2:40" x14ac:dyDescent="0.2">
      <c r="E16" s="86"/>
      <c r="F16" s="63" t="s">
        <v>214</v>
      </c>
      <c r="G16" s="63"/>
      <c r="H16" s="56"/>
      <c r="I16" s="19"/>
      <c r="J16" s="63" t="s">
        <v>640</v>
      </c>
      <c r="K16" s="63"/>
      <c r="L16" s="56"/>
      <c r="M16" s="19"/>
      <c r="N16" s="19"/>
      <c r="O16" s="19"/>
      <c r="P16" s="26"/>
      <c r="Q16" s="19"/>
      <c r="R16" s="137"/>
      <c r="S16" s="138"/>
      <c r="T16" s="139"/>
      <c r="U16" s="19"/>
      <c r="V16" s="111" t="s">
        <v>641</v>
      </c>
      <c r="W16" s="111"/>
      <c r="X16" s="112"/>
      <c r="Y16" s="19"/>
      <c r="Z16" s="140"/>
      <c r="AA16" s="141"/>
      <c r="AB16" s="142"/>
      <c r="AC16" s="19"/>
      <c r="AD16" s="111" t="s">
        <v>642</v>
      </c>
      <c r="AE16" s="111"/>
      <c r="AF16" s="112"/>
      <c r="AH16" s="64" t="s">
        <v>456</v>
      </c>
      <c r="AI16" s="128"/>
      <c r="AJ16" s="69"/>
      <c r="AL16" s="64" t="s">
        <v>732</v>
      </c>
      <c r="AM16" s="128"/>
      <c r="AN16" s="69"/>
    </row>
    <row r="17" spans="2:40" x14ac:dyDescent="0.2">
      <c r="F17" s="63">
        <f>alumnos!T197</f>
        <v>129</v>
      </c>
      <c r="G17" s="161">
        <f>alumnos!T194</f>
        <v>0</v>
      </c>
      <c r="H17" s="57">
        <f>alumnos!T198</f>
        <v>50</v>
      </c>
      <c r="J17" s="63">
        <f>alumnos!CD197</f>
        <v>88</v>
      </c>
      <c r="K17" s="161">
        <f>alumnos!CD194</f>
        <v>39</v>
      </c>
      <c r="L17" s="57">
        <f>(F17+G17)-(J17+K17)</f>
        <v>2</v>
      </c>
      <c r="R17" s="134"/>
      <c r="S17" s="125"/>
      <c r="T17" s="136"/>
      <c r="V17" s="111">
        <f>alumnos!CE197</f>
        <v>34</v>
      </c>
      <c r="W17" s="162">
        <f>alumnos!CE194</f>
        <v>13</v>
      </c>
      <c r="X17" s="113">
        <f>(J17+K17)-(V17+W17)</f>
        <v>80</v>
      </c>
      <c r="Z17" s="12"/>
      <c r="AA17" s="12"/>
      <c r="AB17" s="20"/>
      <c r="AD17" s="111">
        <f>alumnos!CF197</f>
        <v>1</v>
      </c>
      <c r="AE17" s="162">
        <f>alumnos!CF194</f>
        <v>14</v>
      </c>
      <c r="AF17" s="113">
        <f>(V17+W17)-(AD17+AE17)</f>
        <v>32</v>
      </c>
      <c r="AH17" s="64">
        <f>alumnos!BA197</f>
        <v>34</v>
      </c>
      <c r="AI17" s="85">
        <f>alumnos!BA194</f>
        <v>10</v>
      </c>
      <c r="AJ17" s="71"/>
      <c r="AL17" s="64">
        <f>alumnos!BC197</f>
        <v>3</v>
      </c>
      <c r="AM17" s="85">
        <f>alumnos!BC194</f>
        <v>10</v>
      </c>
      <c r="AN17" s="71"/>
    </row>
    <row r="18" spans="2:40" x14ac:dyDescent="0.2">
      <c r="H18" s="7"/>
    </row>
    <row r="19" spans="2:40" x14ac:dyDescent="0.2">
      <c r="B19" s="63" t="s">
        <v>350</v>
      </c>
      <c r="C19" s="63"/>
      <c r="D19" s="56"/>
      <c r="E19" s="19"/>
      <c r="F19" s="63" t="s">
        <v>368</v>
      </c>
      <c r="G19" s="63"/>
      <c r="H19" s="56"/>
      <c r="I19" s="19"/>
      <c r="J19" s="132" t="s">
        <v>390</v>
      </c>
      <c r="K19" s="132"/>
      <c r="L19" s="133"/>
      <c r="M19" s="86"/>
      <c r="R19" s="111" t="s">
        <v>200</v>
      </c>
      <c r="S19" s="111"/>
      <c r="T19" s="112"/>
      <c r="V19" s="148"/>
      <c r="W19" s="83"/>
      <c r="X19" s="84"/>
      <c r="Z19" s="62"/>
      <c r="AA19" s="62"/>
      <c r="AB19" s="135"/>
      <c r="AC19" s="86"/>
      <c r="AD19" s="148"/>
      <c r="AE19" s="83"/>
      <c r="AF19" s="84"/>
      <c r="AH19" s="64" t="s">
        <v>201</v>
      </c>
      <c r="AI19" s="128"/>
      <c r="AJ19" s="69"/>
      <c r="AL19" s="64" t="s">
        <v>464</v>
      </c>
      <c r="AM19" s="128"/>
      <c r="AN19" s="69"/>
    </row>
    <row r="20" spans="2:40" x14ac:dyDescent="0.2">
      <c r="B20" s="63">
        <f>alumnos!M197</f>
        <v>138</v>
      </c>
      <c r="C20" s="161">
        <f>alumnos!M194</f>
        <v>41</v>
      </c>
      <c r="D20" s="57">
        <f>alumnos!M198</f>
        <v>0</v>
      </c>
      <c r="F20" s="63">
        <f>alumnos!X197</f>
        <v>129</v>
      </c>
      <c r="G20" s="161">
        <f>alumnos!X194</f>
        <v>0</v>
      </c>
      <c r="H20" s="57">
        <f>(B20+C20)-(F20+G20)</f>
        <v>50</v>
      </c>
      <c r="I20" s="131"/>
      <c r="J20" s="63">
        <f>alumnos!AA197</f>
        <v>101</v>
      </c>
      <c r="K20" s="161">
        <f>alumnos!AA194</f>
        <v>28</v>
      </c>
      <c r="L20" s="57">
        <f>(F20+G20)-(J20+K20)</f>
        <v>0</v>
      </c>
      <c r="M20" s="86"/>
      <c r="R20" s="111">
        <f>alumnos!AO197</f>
        <v>57</v>
      </c>
      <c r="S20" s="162">
        <f>alumnos!AO194</f>
        <v>31</v>
      </c>
      <c r="T20" s="212">
        <f>(J20+K20)-(R20+S20)</f>
        <v>41</v>
      </c>
      <c r="V20" s="83"/>
      <c r="W20" s="83"/>
      <c r="X20" s="149"/>
      <c r="Z20" s="134"/>
      <c r="AA20" s="125"/>
      <c r="AB20" s="136"/>
      <c r="AC20" s="86"/>
      <c r="AD20" s="83"/>
      <c r="AE20" s="83"/>
      <c r="AF20" s="149"/>
      <c r="AH20" s="64">
        <f>alumnos!BB197</f>
        <v>24</v>
      </c>
      <c r="AI20" s="85">
        <f>alumnos!BB194</f>
        <v>9</v>
      </c>
      <c r="AJ20" s="71"/>
      <c r="AL20" s="64">
        <f>alumnos!BE197</f>
        <v>5</v>
      </c>
      <c r="AM20" s="85">
        <f>alumnos!BE194</f>
        <v>16</v>
      </c>
      <c r="AN20" s="71"/>
    </row>
    <row r="21" spans="2:40" x14ac:dyDescent="0.2">
      <c r="F21" s="38"/>
      <c r="H21" s="7"/>
      <c r="I21" s="86"/>
      <c r="J21" s="86"/>
      <c r="K21" s="86"/>
      <c r="L21" s="87"/>
      <c r="M21" s="86"/>
      <c r="AC21" s="86"/>
      <c r="AL21" s="22"/>
      <c r="AM21" s="22"/>
      <c r="AN21" s="22"/>
    </row>
    <row r="22" spans="2:40" x14ac:dyDescent="0.2">
      <c r="F22" s="63" t="s">
        <v>371</v>
      </c>
      <c r="G22" s="63"/>
      <c r="H22" s="56"/>
      <c r="I22" s="86"/>
      <c r="J22" s="111" t="s">
        <v>733</v>
      </c>
      <c r="K22" s="111"/>
      <c r="L22" s="112"/>
      <c r="M22" s="19"/>
      <c r="N22" s="147" t="s">
        <v>400</v>
      </c>
      <c r="O22" s="111"/>
      <c r="P22" s="112"/>
      <c r="Q22" s="19"/>
      <c r="R22" s="147" t="s">
        <v>415</v>
      </c>
      <c r="S22" s="111"/>
      <c r="T22" s="112"/>
      <c r="Z22" s="13"/>
      <c r="AA22" s="12"/>
      <c r="AB22" s="11"/>
      <c r="AC22" s="86"/>
      <c r="AD22" s="134"/>
      <c r="AE22" s="62"/>
      <c r="AF22" s="135"/>
      <c r="AH22" s="64" t="s">
        <v>475</v>
      </c>
      <c r="AI22" s="128"/>
      <c r="AJ22" s="69"/>
      <c r="AL22" s="134"/>
      <c r="AM22" s="152"/>
      <c r="AN22" s="153"/>
    </row>
    <row r="23" spans="2:40" x14ac:dyDescent="0.2">
      <c r="F23" s="63">
        <f>alumnos!W197</f>
        <v>126</v>
      </c>
      <c r="G23" s="161">
        <f>alumnos!W194</f>
        <v>1</v>
      </c>
      <c r="H23" s="57">
        <f>alumnos!W198</f>
        <v>52</v>
      </c>
      <c r="J23" s="111">
        <f>alumnos!AC197</f>
        <v>105</v>
      </c>
      <c r="K23" s="162">
        <f>alumnos!AC194</f>
        <v>31</v>
      </c>
      <c r="L23" s="113">
        <f>alumnos!AC198</f>
        <v>43</v>
      </c>
      <c r="N23" s="111">
        <f>alumnos!AF197</f>
        <v>76</v>
      </c>
      <c r="O23" s="162">
        <f>alumnos!AF194</f>
        <v>16</v>
      </c>
      <c r="P23" s="113">
        <f>(J23+K23)-(N23+O23)</f>
        <v>44</v>
      </c>
      <c r="R23" s="111">
        <f>alumnos!AM197</f>
        <v>50</v>
      </c>
      <c r="S23" s="162">
        <f>alumnos!AM194</f>
        <v>14</v>
      </c>
      <c r="T23" s="113">
        <f>(N23+O23)-(R23+S23)</f>
        <v>28</v>
      </c>
      <c r="Z23" s="12"/>
      <c r="AA23" s="12"/>
      <c r="AB23" s="20"/>
      <c r="AD23" s="134"/>
      <c r="AE23" s="125"/>
      <c r="AF23" s="136"/>
      <c r="AH23" s="64">
        <f>alumnos!BJ197</f>
        <v>14</v>
      </c>
      <c r="AI23" s="85">
        <f>alumnos!BJ194</f>
        <v>0</v>
      </c>
      <c r="AJ23" s="71"/>
      <c r="AL23" s="134"/>
      <c r="AM23" s="125"/>
      <c r="AN23" s="154"/>
    </row>
    <row r="24" spans="2:40" x14ac:dyDescent="0.2">
      <c r="F24" s="18"/>
      <c r="H24" s="7"/>
      <c r="Z24" s="22"/>
      <c r="AA24" s="22"/>
      <c r="AB24" s="11"/>
    </row>
    <row r="25" spans="2:40" x14ac:dyDescent="0.2">
      <c r="B25" s="63" t="s">
        <v>353</v>
      </c>
      <c r="C25" s="63"/>
      <c r="D25" s="56"/>
      <c r="E25" s="86"/>
      <c r="F25" s="143"/>
      <c r="G25" s="62"/>
      <c r="H25" s="135"/>
      <c r="N25" s="147" t="s">
        <v>403</v>
      </c>
      <c r="O25" s="111"/>
      <c r="P25" s="112"/>
      <c r="Q25" s="19"/>
      <c r="R25" s="147" t="s">
        <v>418</v>
      </c>
      <c r="S25" s="111"/>
      <c r="T25" s="112"/>
      <c r="V25" s="134"/>
      <c r="W25" s="62"/>
      <c r="X25" s="135"/>
      <c r="Z25" s="147" t="s">
        <v>438</v>
      </c>
      <c r="AA25" s="111"/>
      <c r="AB25" s="112"/>
      <c r="AD25" s="148"/>
      <c r="AE25" s="83"/>
      <c r="AF25" s="84"/>
      <c r="AH25" s="134"/>
      <c r="AI25" s="152"/>
      <c r="AJ25" s="153"/>
      <c r="AK25" s="22"/>
      <c r="AL25" s="134"/>
      <c r="AM25" s="152"/>
      <c r="AN25" s="153"/>
    </row>
    <row r="26" spans="2:40" x14ac:dyDescent="0.2">
      <c r="B26" s="63">
        <f>alumnos!N197</f>
        <v>132</v>
      </c>
      <c r="C26" s="161">
        <f>alumnos!N194</f>
        <v>39</v>
      </c>
      <c r="D26" s="57">
        <f>alumnos!N198</f>
        <v>8</v>
      </c>
      <c r="F26" s="143"/>
      <c r="G26" s="74"/>
      <c r="H26" s="136"/>
      <c r="N26" s="111">
        <f>alumnos!AG197</f>
        <v>87</v>
      </c>
      <c r="O26" s="162">
        <f>alumnos!AG194</f>
        <v>18</v>
      </c>
      <c r="P26" s="113">
        <f>alumnos!AG198</f>
        <v>74</v>
      </c>
      <c r="R26" s="111">
        <f>alumnos!AL197</f>
        <v>49</v>
      </c>
      <c r="S26" s="162">
        <f>alumnos!AL194</f>
        <v>23</v>
      </c>
      <c r="T26" s="113">
        <f>(N26+O26)-(R26+S26)</f>
        <v>33</v>
      </c>
      <c r="V26" s="134"/>
      <c r="W26" s="125"/>
      <c r="X26" s="136"/>
      <c r="Z26" s="111">
        <f>alumnos!AV197</f>
        <v>29</v>
      </c>
      <c r="AA26" s="162">
        <f>alumnos!AV194</f>
        <v>14</v>
      </c>
      <c r="AB26" s="113">
        <f>(R26+S26)-(Z26+AA26)</f>
        <v>29</v>
      </c>
      <c r="AD26" s="83"/>
      <c r="AE26" s="83"/>
      <c r="AF26" s="149"/>
      <c r="AH26" s="134"/>
      <c r="AI26" s="125"/>
      <c r="AJ26" s="154"/>
      <c r="AK26" s="22"/>
      <c r="AL26" s="134"/>
      <c r="AM26" s="125"/>
      <c r="AN26" s="154"/>
    </row>
    <row r="27" spans="2:40" x14ac:dyDescent="0.2">
      <c r="H27" s="7"/>
    </row>
    <row r="28" spans="2:40" x14ac:dyDescent="0.2">
      <c r="F28" s="63" t="s">
        <v>374</v>
      </c>
      <c r="G28" s="63"/>
      <c r="H28" s="56"/>
      <c r="J28" s="134"/>
      <c r="K28" s="62"/>
      <c r="L28" s="135"/>
      <c r="N28" s="111" t="s">
        <v>734</v>
      </c>
      <c r="O28" s="111"/>
      <c r="P28" s="112"/>
      <c r="V28" s="111" t="s">
        <v>430</v>
      </c>
      <c r="W28" s="111"/>
      <c r="X28" s="112"/>
      <c r="Z28" s="147" t="s">
        <v>441</v>
      </c>
      <c r="AA28" s="111"/>
      <c r="AB28" s="112"/>
      <c r="AD28" s="148"/>
      <c r="AE28" s="83"/>
      <c r="AF28" s="84"/>
      <c r="AH28" s="64" t="s">
        <v>478</v>
      </c>
      <c r="AI28" s="128"/>
      <c r="AJ28" s="69"/>
      <c r="AL28" s="134"/>
      <c r="AM28" s="152"/>
      <c r="AN28" s="153"/>
    </row>
    <row r="29" spans="2:40" x14ac:dyDescent="0.2">
      <c r="E29" s="24"/>
      <c r="F29" s="63">
        <f>alumnos!U197</f>
        <v>95</v>
      </c>
      <c r="G29" s="161">
        <f>alumnos!U194</f>
        <v>14</v>
      </c>
      <c r="H29" s="57">
        <f>(B32+C32)-(F29+G29)</f>
        <v>62</v>
      </c>
      <c r="J29" s="134"/>
      <c r="K29" s="125"/>
      <c r="L29" s="136"/>
      <c r="N29" s="111">
        <f>alumnos!AK197</f>
        <v>80</v>
      </c>
      <c r="O29" s="162">
        <f>alumnos!AK194</f>
        <v>9</v>
      </c>
      <c r="P29" s="113">
        <f>(F29+G29)-(N29+O29)</f>
        <v>20</v>
      </c>
      <c r="V29" s="111">
        <f>alumnos!AU197</f>
        <v>45</v>
      </c>
      <c r="W29" s="162">
        <f>alumnos!AU194</f>
        <v>12</v>
      </c>
      <c r="X29" s="113">
        <f>(N29+O29)-(V29+W29)</f>
        <v>32</v>
      </c>
      <c r="Z29" s="111">
        <f>alumnos!AY197</f>
        <v>8</v>
      </c>
      <c r="AA29" s="162">
        <f>alumnos!AY194</f>
        <v>3</v>
      </c>
      <c r="AB29" s="113">
        <f>(V14+W14)-(Z29+AA29)</f>
        <v>39</v>
      </c>
      <c r="AD29" s="83"/>
      <c r="AE29" s="83"/>
      <c r="AF29" s="149"/>
      <c r="AH29" s="64">
        <f>alumnos!BK197</f>
        <v>10</v>
      </c>
      <c r="AI29" s="85">
        <f>alumnos!BK194</f>
        <v>5</v>
      </c>
      <c r="AJ29" s="71"/>
      <c r="AL29" s="134"/>
      <c r="AM29" s="125"/>
      <c r="AN29" s="154"/>
    </row>
    <row r="30" spans="2:40" x14ac:dyDescent="0.2">
      <c r="E30" s="24"/>
      <c r="H30" s="7"/>
    </row>
    <row r="31" spans="2:40" x14ac:dyDescent="0.2">
      <c r="B31" s="63" t="s">
        <v>355</v>
      </c>
      <c r="C31" s="63"/>
      <c r="D31" s="56"/>
      <c r="E31" s="23"/>
      <c r="F31" s="143"/>
      <c r="G31" s="62"/>
      <c r="H31" s="135"/>
      <c r="I31" s="86"/>
      <c r="J31" s="111" t="s">
        <v>481</v>
      </c>
      <c r="K31" s="111"/>
      <c r="L31" s="112"/>
      <c r="N31" s="147" t="s">
        <v>699</v>
      </c>
      <c r="O31" s="111"/>
      <c r="P31" s="112"/>
      <c r="R31" s="111" t="s">
        <v>700</v>
      </c>
      <c r="S31" s="111"/>
      <c r="T31" s="112"/>
      <c r="V31" s="111" t="s">
        <v>701</v>
      </c>
      <c r="W31" s="111"/>
      <c r="X31" s="112"/>
      <c r="Z31" s="111" t="s">
        <v>705</v>
      </c>
      <c r="AA31" s="111"/>
      <c r="AB31" s="112"/>
      <c r="AD31" s="111" t="s">
        <v>532</v>
      </c>
      <c r="AE31" s="111"/>
      <c r="AF31" s="112"/>
      <c r="AH31" s="134"/>
      <c r="AI31" s="152"/>
      <c r="AJ31" s="153"/>
      <c r="AK31" s="22"/>
      <c r="AL31" s="134"/>
      <c r="AM31" s="152"/>
      <c r="AN31" s="153"/>
    </row>
    <row r="32" spans="2:40" x14ac:dyDescent="0.2">
      <c r="B32" s="63">
        <f>alumnos!S197</f>
        <v>136</v>
      </c>
      <c r="C32" s="161">
        <f>alumnos!S194</f>
        <v>35</v>
      </c>
      <c r="D32" s="57">
        <f>alumnos!S198</f>
        <v>8</v>
      </c>
      <c r="F32" s="143"/>
      <c r="G32" s="74"/>
      <c r="H32" s="136"/>
      <c r="J32" s="111">
        <f>alumnos!BL197</f>
        <v>105</v>
      </c>
      <c r="K32" s="162">
        <f>alumnos!BL194</f>
        <v>21</v>
      </c>
      <c r="L32" s="113">
        <f>(F14+G14)-(J32+K32)</f>
        <v>7</v>
      </c>
      <c r="N32" s="111"/>
      <c r="O32" s="162">
        <f>alumnos!CG194</f>
        <v>0</v>
      </c>
      <c r="P32" s="113"/>
      <c r="R32" s="111"/>
      <c r="S32" s="162">
        <f>alumnos!CH194</f>
        <v>0</v>
      </c>
      <c r="T32" s="113"/>
      <c r="V32" s="111"/>
      <c r="W32" s="162">
        <f>alumnos!CI194</f>
        <v>0</v>
      </c>
      <c r="X32" s="113"/>
      <c r="Z32" s="111">
        <f>alumnos!CB197</f>
        <v>11</v>
      </c>
      <c r="AA32" s="162">
        <f>alumnos!CB194</f>
        <v>5</v>
      </c>
      <c r="AB32" s="113"/>
      <c r="AD32" s="111">
        <f>alumnos!CA197</f>
        <v>19</v>
      </c>
      <c r="AE32" s="162">
        <f>alumnos!CA194</f>
        <v>17</v>
      </c>
      <c r="AF32" s="113"/>
      <c r="AH32" s="134"/>
      <c r="AI32" s="125"/>
      <c r="AJ32" s="154"/>
      <c r="AK32" s="22"/>
      <c r="AL32" s="134"/>
      <c r="AM32" s="125"/>
      <c r="AN32" s="154"/>
    </row>
    <row r="33" spans="2:35" x14ac:dyDescent="0.2">
      <c r="B33" s="34"/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7"/>
    </row>
    <row r="34" spans="2:35" x14ac:dyDescent="0.2">
      <c r="B34" s="88" t="s">
        <v>221</v>
      </c>
      <c r="C34" s="17">
        <f>alumnos!A193</f>
        <v>179</v>
      </c>
      <c r="E34" s="16"/>
      <c r="F34" s="150" t="s">
        <v>219</v>
      </c>
      <c r="G34" s="151"/>
      <c r="H34" s="151"/>
      <c r="I34" s="16"/>
      <c r="J34" s="14"/>
      <c r="K34" s="16"/>
      <c r="M34" s="16"/>
      <c r="N34" s="14"/>
      <c r="O34" s="16"/>
      <c r="Q34" s="16"/>
      <c r="R34" s="14"/>
      <c r="S34" s="16"/>
      <c r="U34" s="16"/>
      <c r="V34" s="14"/>
      <c r="W34" s="16"/>
      <c r="Y34" s="16"/>
      <c r="Z34" s="14"/>
      <c r="AA34" s="16"/>
      <c r="AC34" s="16"/>
      <c r="AD34" s="14"/>
      <c r="AE34" s="15"/>
      <c r="AG34" s="14"/>
      <c r="AH34" s="70">
        <f>L14+P14+T14+X14+AB20+AF20</f>
        <v>83</v>
      </c>
      <c r="AI34" s="68" t="s">
        <v>251</v>
      </c>
    </row>
    <row r="35" spans="2:35" x14ac:dyDescent="0.2">
      <c r="F35" s="150" t="s">
        <v>220</v>
      </c>
      <c r="G35" s="151" t="s">
        <v>211</v>
      </c>
      <c r="H35" s="150" t="s">
        <v>163</v>
      </c>
      <c r="V35" s="13"/>
      <c r="W35" s="12"/>
      <c r="X35" s="11"/>
      <c r="AH35" s="18"/>
    </row>
  </sheetData>
  <mergeCells count="4">
    <mergeCell ref="B2:H2"/>
    <mergeCell ref="J2:X2"/>
    <mergeCell ref="Z2:AF2"/>
    <mergeCell ref="AH2:AN2"/>
  </mergeCells>
  <conditionalFormatting sqref="G21">
    <cfRule type="expression" dxfId="10" priority="16">
      <formula>NOT(ISERROR(SEARCH("INSC",G21)))</formula>
    </cfRule>
    <cfRule type="expression" dxfId="9" priority="17">
      <formula>NOT(ISERROR(SEARCH("BA",G21)))</formula>
    </cfRule>
  </conditionalFormatting>
  <conditionalFormatting sqref="W11">
    <cfRule type="cellIs" dxfId="8" priority="15" stopIfTrue="1" operator="equal">
      <formula>"INSC"</formula>
    </cfRule>
  </conditionalFormatting>
  <conditionalFormatting sqref="AA8">
    <cfRule type="cellIs" dxfId="7" priority="8" stopIfTrue="1" operator="equal">
      <formula>"INSC"</formula>
    </cfRule>
  </conditionalFormatting>
  <conditionalFormatting sqref="AE8">
    <cfRule type="cellIs" dxfId="6" priority="7" stopIfTrue="1" operator="equal">
      <formula>"INSC"</formula>
    </cfRule>
  </conditionalFormatting>
  <conditionalFormatting sqref="AA11">
    <cfRule type="cellIs" dxfId="5" priority="6" stopIfTrue="1" operator="equal">
      <formula>"INSC"</formula>
    </cfRule>
  </conditionalFormatting>
  <conditionalFormatting sqref="AE14">
    <cfRule type="cellIs" dxfId="4" priority="5" stopIfTrue="1" operator="equal">
      <formula>"INSC"</formula>
    </cfRule>
  </conditionalFormatting>
  <conditionalFormatting sqref="W20">
    <cfRule type="cellIs" dxfId="3" priority="4" stopIfTrue="1" operator="equal">
      <formula>"INSC"</formula>
    </cfRule>
  </conditionalFormatting>
  <conditionalFormatting sqref="AE20">
    <cfRule type="cellIs" dxfId="2" priority="3" stopIfTrue="1" operator="equal">
      <formula>"INSC"</formula>
    </cfRule>
  </conditionalFormatting>
  <conditionalFormatting sqref="AE26">
    <cfRule type="cellIs" dxfId="1" priority="2" stopIfTrue="1" operator="equal">
      <formula>"INSC"</formula>
    </cfRule>
  </conditionalFormatting>
  <conditionalFormatting sqref="AE29">
    <cfRule type="cellIs" dxfId="0" priority="1" stopIfTrue="1" operator="equal">
      <formula>"INSC"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36" workbookViewId="0">
      <selection activeCell="C62" sqref="C62"/>
    </sheetView>
  </sheetViews>
  <sheetFormatPr baseColWidth="10" defaultColWidth="10.85546875" defaultRowHeight="12.75" x14ac:dyDescent="0.2"/>
  <cols>
    <col min="1" max="1" width="7.28515625" style="60" bestFit="1" customWidth="1"/>
    <col min="2" max="2" width="6.140625" style="60" bestFit="1" customWidth="1"/>
    <col min="3" max="3" width="28.7109375" style="59" bestFit="1" customWidth="1"/>
    <col min="4" max="4" width="1.7109375" style="59" customWidth="1"/>
    <col min="5" max="10" width="3.7109375" style="116" customWidth="1"/>
    <col min="11" max="12" width="4.7109375" style="116" customWidth="1"/>
    <col min="13" max="176" width="10.85546875" style="59"/>
    <col min="177" max="177" width="6" style="59" customWidth="1"/>
    <col min="178" max="178" width="47" style="59" customWidth="1"/>
    <col min="179" max="179" width="3" style="59" customWidth="1"/>
    <col min="180" max="180" width="6" style="59" customWidth="1"/>
    <col min="181" max="181" width="43.28515625" style="59" customWidth="1"/>
    <col min="182" max="432" width="10.85546875" style="59"/>
    <col min="433" max="433" width="6" style="59" customWidth="1"/>
    <col min="434" max="434" width="47" style="59" customWidth="1"/>
    <col min="435" max="435" width="3" style="59" customWidth="1"/>
    <col min="436" max="436" width="6" style="59" customWidth="1"/>
    <col min="437" max="437" width="43.28515625" style="59" customWidth="1"/>
    <col min="438" max="688" width="10.85546875" style="59"/>
    <col min="689" max="689" width="6" style="59" customWidth="1"/>
    <col min="690" max="690" width="47" style="59" customWidth="1"/>
    <col min="691" max="691" width="3" style="59" customWidth="1"/>
    <col min="692" max="692" width="6" style="59" customWidth="1"/>
    <col min="693" max="693" width="43.28515625" style="59" customWidth="1"/>
    <col min="694" max="944" width="10.85546875" style="59"/>
    <col min="945" max="945" width="6" style="59" customWidth="1"/>
    <col min="946" max="946" width="47" style="59" customWidth="1"/>
    <col min="947" max="947" width="3" style="59" customWidth="1"/>
    <col min="948" max="948" width="6" style="59" customWidth="1"/>
    <col min="949" max="949" width="43.28515625" style="59" customWidth="1"/>
    <col min="950" max="1200" width="10.85546875" style="59"/>
    <col min="1201" max="1201" width="6" style="59" customWidth="1"/>
    <col min="1202" max="1202" width="47" style="59" customWidth="1"/>
    <col min="1203" max="1203" width="3" style="59" customWidth="1"/>
    <col min="1204" max="1204" width="6" style="59" customWidth="1"/>
    <col min="1205" max="1205" width="43.28515625" style="59" customWidth="1"/>
    <col min="1206" max="1456" width="10.85546875" style="59"/>
    <col min="1457" max="1457" width="6" style="59" customWidth="1"/>
    <col min="1458" max="1458" width="47" style="59" customWidth="1"/>
    <col min="1459" max="1459" width="3" style="59" customWidth="1"/>
    <col min="1460" max="1460" width="6" style="59" customWidth="1"/>
    <col min="1461" max="1461" width="43.28515625" style="59" customWidth="1"/>
    <col min="1462" max="1712" width="10.85546875" style="59"/>
    <col min="1713" max="1713" width="6" style="59" customWidth="1"/>
    <col min="1714" max="1714" width="47" style="59" customWidth="1"/>
    <col min="1715" max="1715" width="3" style="59" customWidth="1"/>
    <col min="1716" max="1716" width="6" style="59" customWidth="1"/>
    <col min="1717" max="1717" width="43.28515625" style="59" customWidth="1"/>
    <col min="1718" max="1968" width="10.85546875" style="59"/>
    <col min="1969" max="1969" width="6" style="59" customWidth="1"/>
    <col min="1970" max="1970" width="47" style="59" customWidth="1"/>
    <col min="1971" max="1971" width="3" style="59" customWidth="1"/>
    <col min="1972" max="1972" width="6" style="59" customWidth="1"/>
    <col min="1973" max="1973" width="43.28515625" style="59" customWidth="1"/>
    <col min="1974" max="2224" width="10.85546875" style="59"/>
    <col min="2225" max="2225" width="6" style="59" customWidth="1"/>
    <col min="2226" max="2226" width="47" style="59" customWidth="1"/>
    <col min="2227" max="2227" width="3" style="59" customWidth="1"/>
    <col min="2228" max="2228" width="6" style="59" customWidth="1"/>
    <col min="2229" max="2229" width="43.28515625" style="59" customWidth="1"/>
    <col min="2230" max="2480" width="10.85546875" style="59"/>
    <col min="2481" max="2481" width="6" style="59" customWidth="1"/>
    <col min="2482" max="2482" width="47" style="59" customWidth="1"/>
    <col min="2483" max="2483" width="3" style="59" customWidth="1"/>
    <col min="2484" max="2484" width="6" style="59" customWidth="1"/>
    <col min="2485" max="2485" width="43.28515625" style="59" customWidth="1"/>
    <col min="2486" max="2736" width="10.85546875" style="59"/>
    <col min="2737" max="2737" width="6" style="59" customWidth="1"/>
    <col min="2738" max="2738" width="47" style="59" customWidth="1"/>
    <col min="2739" max="2739" width="3" style="59" customWidth="1"/>
    <col min="2740" max="2740" width="6" style="59" customWidth="1"/>
    <col min="2741" max="2741" width="43.28515625" style="59" customWidth="1"/>
    <col min="2742" max="2992" width="10.85546875" style="59"/>
    <col min="2993" max="2993" width="6" style="59" customWidth="1"/>
    <col min="2994" max="2994" width="47" style="59" customWidth="1"/>
    <col min="2995" max="2995" width="3" style="59" customWidth="1"/>
    <col min="2996" max="2996" width="6" style="59" customWidth="1"/>
    <col min="2997" max="2997" width="43.28515625" style="59" customWidth="1"/>
    <col min="2998" max="3248" width="10.85546875" style="59"/>
    <col min="3249" max="3249" width="6" style="59" customWidth="1"/>
    <col min="3250" max="3250" width="47" style="59" customWidth="1"/>
    <col min="3251" max="3251" width="3" style="59" customWidth="1"/>
    <col min="3252" max="3252" width="6" style="59" customWidth="1"/>
    <col min="3253" max="3253" width="43.28515625" style="59" customWidth="1"/>
    <col min="3254" max="3504" width="10.85546875" style="59"/>
    <col min="3505" max="3505" width="6" style="59" customWidth="1"/>
    <col min="3506" max="3506" width="47" style="59" customWidth="1"/>
    <col min="3507" max="3507" width="3" style="59" customWidth="1"/>
    <col min="3508" max="3508" width="6" style="59" customWidth="1"/>
    <col min="3509" max="3509" width="43.28515625" style="59" customWidth="1"/>
    <col min="3510" max="3760" width="10.85546875" style="59"/>
    <col min="3761" max="3761" width="6" style="59" customWidth="1"/>
    <col min="3762" max="3762" width="47" style="59" customWidth="1"/>
    <col min="3763" max="3763" width="3" style="59" customWidth="1"/>
    <col min="3764" max="3764" width="6" style="59" customWidth="1"/>
    <col min="3765" max="3765" width="43.28515625" style="59" customWidth="1"/>
    <col min="3766" max="4016" width="10.85546875" style="59"/>
    <col min="4017" max="4017" width="6" style="59" customWidth="1"/>
    <col min="4018" max="4018" width="47" style="59" customWidth="1"/>
    <col min="4019" max="4019" width="3" style="59" customWidth="1"/>
    <col min="4020" max="4020" width="6" style="59" customWidth="1"/>
    <col min="4021" max="4021" width="43.28515625" style="59" customWidth="1"/>
    <col min="4022" max="4272" width="10.85546875" style="59"/>
    <col min="4273" max="4273" width="6" style="59" customWidth="1"/>
    <col min="4274" max="4274" width="47" style="59" customWidth="1"/>
    <col min="4275" max="4275" width="3" style="59" customWidth="1"/>
    <col min="4276" max="4276" width="6" style="59" customWidth="1"/>
    <col min="4277" max="4277" width="43.28515625" style="59" customWidth="1"/>
    <col min="4278" max="4528" width="10.85546875" style="59"/>
    <col min="4529" max="4529" width="6" style="59" customWidth="1"/>
    <col min="4530" max="4530" width="47" style="59" customWidth="1"/>
    <col min="4531" max="4531" width="3" style="59" customWidth="1"/>
    <col min="4532" max="4532" width="6" style="59" customWidth="1"/>
    <col min="4533" max="4533" width="43.28515625" style="59" customWidth="1"/>
    <col min="4534" max="4784" width="10.85546875" style="59"/>
    <col min="4785" max="4785" width="6" style="59" customWidth="1"/>
    <col min="4786" max="4786" width="47" style="59" customWidth="1"/>
    <col min="4787" max="4787" width="3" style="59" customWidth="1"/>
    <col min="4788" max="4788" width="6" style="59" customWidth="1"/>
    <col min="4789" max="4789" width="43.28515625" style="59" customWidth="1"/>
    <col min="4790" max="5040" width="10.85546875" style="59"/>
    <col min="5041" max="5041" width="6" style="59" customWidth="1"/>
    <col min="5042" max="5042" width="47" style="59" customWidth="1"/>
    <col min="5043" max="5043" width="3" style="59" customWidth="1"/>
    <col min="5044" max="5044" width="6" style="59" customWidth="1"/>
    <col min="5045" max="5045" width="43.28515625" style="59" customWidth="1"/>
    <col min="5046" max="5296" width="10.85546875" style="59"/>
    <col min="5297" max="5297" width="6" style="59" customWidth="1"/>
    <col min="5298" max="5298" width="47" style="59" customWidth="1"/>
    <col min="5299" max="5299" width="3" style="59" customWidth="1"/>
    <col min="5300" max="5300" width="6" style="59" customWidth="1"/>
    <col min="5301" max="5301" width="43.28515625" style="59" customWidth="1"/>
    <col min="5302" max="5552" width="10.85546875" style="59"/>
    <col min="5553" max="5553" width="6" style="59" customWidth="1"/>
    <col min="5554" max="5554" width="47" style="59" customWidth="1"/>
    <col min="5555" max="5555" width="3" style="59" customWidth="1"/>
    <col min="5556" max="5556" width="6" style="59" customWidth="1"/>
    <col min="5557" max="5557" width="43.28515625" style="59" customWidth="1"/>
    <col min="5558" max="5808" width="10.85546875" style="59"/>
    <col min="5809" max="5809" width="6" style="59" customWidth="1"/>
    <col min="5810" max="5810" width="47" style="59" customWidth="1"/>
    <col min="5811" max="5811" width="3" style="59" customWidth="1"/>
    <col min="5812" max="5812" width="6" style="59" customWidth="1"/>
    <col min="5813" max="5813" width="43.28515625" style="59" customWidth="1"/>
    <col min="5814" max="6064" width="10.85546875" style="59"/>
    <col min="6065" max="6065" width="6" style="59" customWidth="1"/>
    <col min="6066" max="6066" width="47" style="59" customWidth="1"/>
    <col min="6067" max="6067" width="3" style="59" customWidth="1"/>
    <col min="6068" max="6068" width="6" style="59" customWidth="1"/>
    <col min="6069" max="6069" width="43.28515625" style="59" customWidth="1"/>
    <col min="6070" max="6320" width="10.85546875" style="59"/>
    <col min="6321" max="6321" width="6" style="59" customWidth="1"/>
    <col min="6322" max="6322" width="47" style="59" customWidth="1"/>
    <col min="6323" max="6323" width="3" style="59" customWidth="1"/>
    <col min="6324" max="6324" width="6" style="59" customWidth="1"/>
    <col min="6325" max="6325" width="43.28515625" style="59" customWidth="1"/>
    <col min="6326" max="6576" width="10.85546875" style="59"/>
    <col min="6577" max="6577" width="6" style="59" customWidth="1"/>
    <col min="6578" max="6578" width="47" style="59" customWidth="1"/>
    <col min="6579" max="6579" width="3" style="59" customWidth="1"/>
    <col min="6580" max="6580" width="6" style="59" customWidth="1"/>
    <col min="6581" max="6581" width="43.28515625" style="59" customWidth="1"/>
    <col min="6582" max="6832" width="10.85546875" style="59"/>
    <col min="6833" max="6833" width="6" style="59" customWidth="1"/>
    <col min="6834" max="6834" width="47" style="59" customWidth="1"/>
    <col min="6835" max="6835" width="3" style="59" customWidth="1"/>
    <col min="6836" max="6836" width="6" style="59" customWidth="1"/>
    <col min="6837" max="6837" width="43.28515625" style="59" customWidth="1"/>
    <col min="6838" max="7088" width="10.85546875" style="59"/>
    <col min="7089" max="7089" width="6" style="59" customWidth="1"/>
    <col min="7090" max="7090" width="47" style="59" customWidth="1"/>
    <col min="7091" max="7091" width="3" style="59" customWidth="1"/>
    <col min="7092" max="7092" width="6" style="59" customWidth="1"/>
    <col min="7093" max="7093" width="43.28515625" style="59" customWidth="1"/>
    <col min="7094" max="7344" width="10.85546875" style="59"/>
    <col min="7345" max="7345" width="6" style="59" customWidth="1"/>
    <col min="7346" max="7346" width="47" style="59" customWidth="1"/>
    <col min="7347" max="7347" width="3" style="59" customWidth="1"/>
    <col min="7348" max="7348" width="6" style="59" customWidth="1"/>
    <col min="7349" max="7349" width="43.28515625" style="59" customWidth="1"/>
    <col min="7350" max="7600" width="10.85546875" style="59"/>
    <col min="7601" max="7601" width="6" style="59" customWidth="1"/>
    <col min="7602" max="7602" width="47" style="59" customWidth="1"/>
    <col min="7603" max="7603" width="3" style="59" customWidth="1"/>
    <col min="7604" max="7604" width="6" style="59" customWidth="1"/>
    <col min="7605" max="7605" width="43.28515625" style="59" customWidth="1"/>
    <col min="7606" max="7856" width="10.85546875" style="59"/>
    <col min="7857" max="7857" width="6" style="59" customWidth="1"/>
    <col min="7858" max="7858" width="47" style="59" customWidth="1"/>
    <col min="7859" max="7859" width="3" style="59" customWidth="1"/>
    <col min="7860" max="7860" width="6" style="59" customWidth="1"/>
    <col min="7861" max="7861" width="43.28515625" style="59" customWidth="1"/>
    <col min="7862" max="8112" width="10.85546875" style="59"/>
    <col min="8113" max="8113" width="6" style="59" customWidth="1"/>
    <col min="8114" max="8114" width="47" style="59" customWidth="1"/>
    <col min="8115" max="8115" width="3" style="59" customWidth="1"/>
    <col min="8116" max="8116" width="6" style="59" customWidth="1"/>
    <col min="8117" max="8117" width="43.28515625" style="59" customWidth="1"/>
    <col min="8118" max="8368" width="10.85546875" style="59"/>
    <col min="8369" max="8369" width="6" style="59" customWidth="1"/>
    <col min="8370" max="8370" width="47" style="59" customWidth="1"/>
    <col min="8371" max="8371" width="3" style="59" customWidth="1"/>
    <col min="8372" max="8372" width="6" style="59" customWidth="1"/>
    <col min="8373" max="8373" width="43.28515625" style="59" customWidth="1"/>
    <col min="8374" max="8624" width="10.85546875" style="59"/>
    <col min="8625" max="8625" width="6" style="59" customWidth="1"/>
    <col min="8626" max="8626" width="47" style="59" customWidth="1"/>
    <col min="8627" max="8627" width="3" style="59" customWidth="1"/>
    <col min="8628" max="8628" width="6" style="59" customWidth="1"/>
    <col min="8629" max="8629" width="43.28515625" style="59" customWidth="1"/>
    <col min="8630" max="8880" width="10.85546875" style="59"/>
    <col min="8881" max="8881" width="6" style="59" customWidth="1"/>
    <col min="8882" max="8882" width="47" style="59" customWidth="1"/>
    <col min="8883" max="8883" width="3" style="59" customWidth="1"/>
    <col min="8884" max="8884" width="6" style="59" customWidth="1"/>
    <col min="8885" max="8885" width="43.28515625" style="59" customWidth="1"/>
    <col min="8886" max="9136" width="10.85546875" style="59"/>
    <col min="9137" max="9137" width="6" style="59" customWidth="1"/>
    <col min="9138" max="9138" width="47" style="59" customWidth="1"/>
    <col min="9139" max="9139" width="3" style="59" customWidth="1"/>
    <col min="9140" max="9140" width="6" style="59" customWidth="1"/>
    <col min="9141" max="9141" width="43.28515625" style="59" customWidth="1"/>
    <col min="9142" max="9392" width="10.85546875" style="59"/>
    <col min="9393" max="9393" width="6" style="59" customWidth="1"/>
    <col min="9394" max="9394" width="47" style="59" customWidth="1"/>
    <col min="9395" max="9395" width="3" style="59" customWidth="1"/>
    <col min="9396" max="9396" width="6" style="59" customWidth="1"/>
    <col min="9397" max="9397" width="43.28515625" style="59" customWidth="1"/>
    <col min="9398" max="9648" width="10.85546875" style="59"/>
    <col min="9649" max="9649" width="6" style="59" customWidth="1"/>
    <col min="9650" max="9650" width="47" style="59" customWidth="1"/>
    <col min="9651" max="9651" width="3" style="59" customWidth="1"/>
    <col min="9652" max="9652" width="6" style="59" customWidth="1"/>
    <col min="9653" max="9653" width="43.28515625" style="59" customWidth="1"/>
    <col min="9654" max="9904" width="10.85546875" style="59"/>
    <col min="9905" max="9905" width="6" style="59" customWidth="1"/>
    <col min="9906" max="9906" width="47" style="59" customWidth="1"/>
    <col min="9907" max="9907" width="3" style="59" customWidth="1"/>
    <col min="9908" max="9908" width="6" style="59" customWidth="1"/>
    <col min="9909" max="9909" width="43.28515625" style="59" customWidth="1"/>
    <col min="9910" max="10160" width="10.85546875" style="59"/>
    <col min="10161" max="10161" width="6" style="59" customWidth="1"/>
    <col min="10162" max="10162" width="47" style="59" customWidth="1"/>
    <col min="10163" max="10163" width="3" style="59" customWidth="1"/>
    <col min="10164" max="10164" width="6" style="59" customWidth="1"/>
    <col min="10165" max="10165" width="43.28515625" style="59" customWidth="1"/>
    <col min="10166" max="10416" width="10.85546875" style="59"/>
    <col min="10417" max="10417" width="6" style="59" customWidth="1"/>
    <col min="10418" max="10418" width="47" style="59" customWidth="1"/>
    <col min="10419" max="10419" width="3" style="59" customWidth="1"/>
    <col min="10420" max="10420" width="6" style="59" customWidth="1"/>
    <col min="10421" max="10421" width="43.28515625" style="59" customWidth="1"/>
    <col min="10422" max="10672" width="10.85546875" style="59"/>
    <col min="10673" max="10673" width="6" style="59" customWidth="1"/>
    <col min="10674" max="10674" width="47" style="59" customWidth="1"/>
    <col min="10675" max="10675" width="3" style="59" customWidth="1"/>
    <col min="10676" max="10676" width="6" style="59" customWidth="1"/>
    <col min="10677" max="10677" width="43.28515625" style="59" customWidth="1"/>
    <col min="10678" max="10928" width="10.85546875" style="59"/>
    <col min="10929" max="10929" width="6" style="59" customWidth="1"/>
    <col min="10930" max="10930" width="47" style="59" customWidth="1"/>
    <col min="10931" max="10931" width="3" style="59" customWidth="1"/>
    <col min="10932" max="10932" width="6" style="59" customWidth="1"/>
    <col min="10933" max="10933" width="43.28515625" style="59" customWidth="1"/>
    <col min="10934" max="11184" width="10.85546875" style="59"/>
    <col min="11185" max="11185" width="6" style="59" customWidth="1"/>
    <col min="11186" max="11186" width="47" style="59" customWidth="1"/>
    <col min="11187" max="11187" width="3" style="59" customWidth="1"/>
    <col min="11188" max="11188" width="6" style="59" customWidth="1"/>
    <col min="11189" max="11189" width="43.28515625" style="59" customWidth="1"/>
    <col min="11190" max="11440" width="10.85546875" style="59"/>
    <col min="11441" max="11441" width="6" style="59" customWidth="1"/>
    <col min="11442" max="11442" width="47" style="59" customWidth="1"/>
    <col min="11443" max="11443" width="3" style="59" customWidth="1"/>
    <col min="11444" max="11444" width="6" style="59" customWidth="1"/>
    <col min="11445" max="11445" width="43.28515625" style="59" customWidth="1"/>
    <col min="11446" max="11696" width="10.85546875" style="59"/>
    <col min="11697" max="11697" width="6" style="59" customWidth="1"/>
    <col min="11698" max="11698" width="47" style="59" customWidth="1"/>
    <col min="11699" max="11699" width="3" style="59" customWidth="1"/>
    <col min="11700" max="11700" width="6" style="59" customWidth="1"/>
    <col min="11701" max="11701" width="43.28515625" style="59" customWidth="1"/>
    <col min="11702" max="11952" width="10.85546875" style="59"/>
    <col min="11953" max="11953" width="6" style="59" customWidth="1"/>
    <col min="11954" max="11954" width="47" style="59" customWidth="1"/>
    <col min="11955" max="11955" width="3" style="59" customWidth="1"/>
    <col min="11956" max="11956" width="6" style="59" customWidth="1"/>
    <col min="11957" max="11957" width="43.28515625" style="59" customWidth="1"/>
    <col min="11958" max="12208" width="10.85546875" style="59"/>
    <col min="12209" max="12209" width="6" style="59" customWidth="1"/>
    <col min="12210" max="12210" width="47" style="59" customWidth="1"/>
    <col min="12211" max="12211" width="3" style="59" customWidth="1"/>
    <col min="12212" max="12212" width="6" style="59" customWidth="1"/>
    <col min="12213" max="12213" width="43.28515625" style="59" customWidth="1"/>
    <col min="12214" max="12464" width="10.85546875" style="59"/>
    <col min="12465" max="12465" width="6" style="59" customWidth="1"/>
    <col min="12466" max="12466" width="47" style="59" customWidth="1"/>
    <col min="12467" max="12467" width="3" style="59" customWidth="1"/>
    <col min="12468" max="12468" width="6" style="59" customWidth="1"/>
    <col min="12469" max="12469" width="43.28515625" style="59" customWidth="1"/>
    <col min="12470" max="12720" width="10.85546875" style="59"/>
    <col min="12721" max="12721" width="6" style="59" customWidth="1"/>
    <col min="12722" max="12722" width="47" style="59" customWidth="1"/>
    <col min="12723" max="12723" width="3" style="59" customWidth="1"/>
    <col min="12724" max="12724" width="6" style="59" customWidth="1"/>
    <col min="12725" max="12725" width="43.28515625" style="59" customWidth="1"/>
    <col min="12726" max="12976" width="10.85546875" style="59"/>
    <col min="12977" max="12977" width="6" style="59" customWidth="1"/>
    <col min="12978" max="12978" width="47" style="59" customWidth="1"/>
    <col min="12979" max="12979" width="3" style="59" customWidth="1"/>
    <col min="12980" max="12980" width="6" style="59" customWidth="1"/>
    <col min="12981" max="12981" width="43.28515625" style="59" customWidth="1"/>
    <col min="12982" max="13232" width="10.85546875" style="59"/>
    <col min="13233" max="13233" width="6" style="59" customWidth="1"/>
    <col min="13234" max="13234" width="47" style="59" customWidth="1"/>
    <col min="13235" max="13235" width="3" style="59" customWidth="1"/>
    <col min="13236" max="13236" width="6" style="59" customWidth="1"/>
    <col min="13237" max="13237" width="43.28515625" style="59" customWidth="1"/>
    <col min="13238" max="13488" width="10.85546875" style="59"/>
    <col min="13489" max="13489" width="6" style="59" customWidth="1"/>
    <col min="13490" max="13490" width="47" style="59" customWidth="1"/>
    <col min="13491" max="13491" width="3" style="59" customWidth="1"/>
    <col min="13492" max="13492" width="6" style="59" customWidth="1"/>
    <col min="13493" max="13493" width="43.28515625" style="59" customWidth="1"/>
    <col min="13494" max="13744" width="10.85546875" style="59"/>
    <col min="13745" max="13745" width="6" style="59" customWidth="1"/>
    <col min="13746" max="13746" width="47" style="59" customWidth="1"/>
    <col min="13747" max="13747" width="3" style="59" customWidth="1"/>
    <col min="13748" max="13748" width="6" style="59" customWidth="1"/>
    <col min="13749" max="13749" width="43.28515625" style="59" customWidth="1"/>
    <col min="13750" max="14000" width="10.85546875" style="59"/>
    <col min="14001" max="14001" width="6" style="59" customWidth="1"/>
    <col min="14002" max="14002" width="47" style="59" customWidth="1"/>
    <col min="14003" max="14003" width="3" style="59" customWidth="1"/>
    <col min="14004" max="14004" width="6" style="59" customWidth="1"/>
    <col min="14005" max="14005" width="43.28515625" style="59" customWidth="1"/>
    <col min="14006" max="14256" width="10.85546875" style="59"/>
    <col min="14257" max="14257" width="6" style="59" customWidth="1"/>
    <col min="14258" max="14258" width="47" style="59" customWidth="1"/>
    <col min="14259" max="14259" width="3" style="59" customWidth="1"/>
    <col min="14260" max="14260" width="6" style="59" customWidth="1"/>
    <col min="14261" max="14261" width="43.28515625" style="59" customWidth="1"/>
    <col min="14262" max="14512" width="10.85546875" style="59"/>
    <col min="14513" max="14513" width="6" style="59" customWidth="1"/>
    <col min="14514" max="14514" width="47" style="59" customWidth="1"/>
    <col min="14515" max="14515" width="3" style="59" customWidth="1"/>
    <col min="14516" max="14516" width="6" style="59" customWidth="1"/>
    <col min="14517" max="14517" width="43.28515625" style="59" customWidth="1"/>
    <col min="14518" max="14768" width="10.85546875" style="59"/>
    <col min="14769" max="14769" width="6" style="59" customWidth="1"/>
    <col min="14770" max="14770" width="47" style="59" customWidth="1"/>
    <col min="14771" max="14771" width="3" style="59" customWidth="1"/>
    <col min="14772" max="14772" width="6" style="59" customWidth="1"/>
    <col min="14773" max="14773" width="43.28515625" style="59" customWidth="1"/>
    <col min="14774" max="15024" width="10.85546875" style="59"/>
    <col min="15025" max="15025" width="6" style="59" customWidth="1"/>
    <col min="15026" max="15026" width="47" style="59" customWidth="1"/>
    <col min="15027" max="15027" width="3" style="59" customWidth="1"/>
    <col min="15028" max="15028" width="6" style="59" customWidth="1"/>
    <col min="15029" max="15029" width="43.28515625" style="59" customWidth="1"/>
    <col min="15030" max="15280" width="10.85546875" style="59"/>
    <col min="15281" max="15281" width="6" style="59" customWidth="1"/>
    <col min="15282" max="15282" width="47" style="59" customWidth="1"/>
    <col min="15283" max="15283" width="3" style="59" customWidth="1"/>
    <col min="15284" max="15284" width="6" style="59" customWidth="1"/>
    <col min="15285" max="15285" width="43.28515625" style="59" customWidth="1"/>
    <col min="15286" max="15536" width="10.85546875" style="59"/>
    <col min="15537" max="15537" width="6" style="59" customWidth="1"/>
    <col min="15538" max="15538" width="47" style="59" customWidth="1"/>
    <col min="15539" max="15539" width="3" style="59" customWidth="1"/>
    <col min="15540" max="15540" width="6" style="59" customWidth="1"/>
    <col min="15541" max="15541" width="43.28515625" style="59" customWidth="1"/>
    <col min="15542" max="15792" width="10.85546875" style="59"/>
    <col min="15793" max="15793" width="6" style="59" customWidth="1"/>
    <col min="15794" max="15794" width="47" style="59" customWidth="1"/>
    <col min="15795" max="15795" width="3" style="59" customWidth="1"/>
    <col min="15796" max="15796" width="6" style="59" customWidth="1"/>
    <col min="15797" max="15797" width="43.28515625" style="59" customWidth="1"/>
    <col min="15798" max="16048" width="10.85546875" style="59"/>
    <col min="16049" max="16049" width="6" style="59" customWidth="1"/>
    <col min="16050" max="16050" width="47" style="59" customWidth="1"/>
    <col min="16051" max="16051" width="3" style="59" customWidth="1"/>
    <col min="16052" max="16052" width="6" style="59" customWidth="1"/>
    <col min="16053" max="16053" width="43.28515625" style="59" customWidth="1"/>
    <col min="16054" max="16384" width="10.85546875" style="59"/>
  </cols>
  <sheetData>
    <row r="1" spans="1:12" x14ac:dyDescent="0.2">
      <c r="A1" s="114" t="s">
        <v>20</v>
      </c>
      <c r="B1" s="114" t="s">
        <v>21</v>
      </c>
      <c r="C1" s="114" t="s">
        <v>166</v>
      </c>
      <c r="E1" s="109"/>
      <c r="F1" s="211"/>
      <c r="G1" s="211"/>
      <c r="H1" s="211"/>
      <c r="I1" s="109"/>
      <c r="J1" s="211"/>
      <c r="K1" s="211"/>
      <c r="L1" s="211"/>
    </row>
    <row r="2" spans="1:12" x14ac:dyDescent="0.2">
      <c r="A2" s="60" t="s">
        <v>20</v>
      </c>
      <c r="B2" s="60">
        <v>1</v>
      </c>
      <c r="C2" s="59" t="s">
        <v>22</v>
      </c>
      <c r="F2" s="206"/>
      <c r="G2" s="206"/>
      <c r="H2" s="206"/>
      <c r="I2" s="206"/>
      <c r="J2" s="206"/>
      <c r="K2" s="206"/>
      <c r="L2" s="206"/>
    </row>
    <row r="3" spans="1:12" x14ac:dyDescent="0.2">
      <c r="A3" s="60" t="s">
        <v>799</v>
      </c>
      <c r="B3" s="60">
        <v>132</v>
      </c>
      <c r="C3" s="59" t="s">
        <v>800</v>
      </c>
      <c r="F3" s="223"/>
      <c r="G3" s="223"/>
      <c r="H3" s="223"/>
      <c r="I3" s="223"/>
      <c r="J3" s="223"/>
      <c r="K3" s="223"/>
      <c r="L3" s="223"/>
    </row>
    <row r="4" spans="1:12" x14ac:dyDescent="0.2">
      <c r="A4" s="60" t="s">
        <v>23</v>
      </c>
      <c r="B4" s="60">
        <v>144</v>
      </c>
      <c r="C4" s="61" t="s">
        <v>745</v>
      </c>
      <c r="E4" s="218"/>
      <c r="F4" s="206"/>
      <c r="G4" s="206"/>
      <c r="H4" s="206"/>
      <c r="I4" s="206"/>
      <c r="J4" s="206"/>
      <c r="K4" s="206"/>
      <c r="L4" s="206"/>
    </row>
    <row r="5" spans="1:12" x14ac:dyDescent="0.2">
      <c r="A5" s="60" t="s">
        <v>24</v>
      </c>
      <c r="B5" s="60">
        <v>317</v>
      </c>
      <c r="C5" s="61" t="s">
        <v>746</v>
      </c>
      <c r="F5" s="206"/>
      <c r="G5" s="206"/>
      <c r="H5" s="206"/>
      <c r="I5" s="206"/>
      <c r="J5" s="206"/>
      <c r="K5" s="206"/>
    </row>
    <row r="6" spans="1:12" x14ac:dyDescent="0.2">
      <c r="A6" s="60" t="s">
        <v>785</v>
      </c>
      <c r="B6" s="60">
        <v>361</v>
      </c>
      <c r="C6" s="61" t="s">
        <v>786</v>
      </c>
      <c r="F6" s="223"/>
      <c r="G6" s="223"/>
      <c r="H6" s="223"/>
      <c r="I6" s="223"/>
      <c r="J6" s="223"/>
      <c r="K6" s="223"/>
    </row>
    <row r="7" spans="1:12" ht="12" customHeight="1" x14ac:dyDescent="0.2">
      <c r="A7" s="60" t="s">
        <v>5</v>
      </c>
      <c r="B7" s="60">
        <v>1043</v>
      </c>
      <c r="C7" s="61" t="s">
        <v>747</v>
      </c>
      <c r="F7" s="206"/>
      <c r="G7" s="206"/>
      <c r="H7" s="206"/>
      <c r="I7" s="206"/>
      <c r="J7" s="206"/>
      <c r="K7" s="206"/>
    </row>
    <row r="8" spans="1:12" ht="12" customHeight="1" x14ac:dyDescent="0.2">
      <c r="A8" s="60" t="s">
        <v>797</v>
      </c>
      <c r="B8" s="60">
        <v>2053</v>
      </c>
      <c r="C8" s="61" t="s">
        <v>798</v>
      </c>
      <c r="F8" s="223"/>
      <c r="G8" s="223"/>
      <c r="H8" s="223"/>
      <c r="I8" s="223"/>
      <c r="J8" s="223"/>
      <c r="K8" s="223"/>
    </row>
    <row r="9" spans="1:12" x14ac:dyDescent="0.2">
      <c r="A9" s="60" t="s">
        <v>722</v>
      </c>
      <c r="B9" s="60">
        <v>2330</v>
      </c>
      <c r="C9" s="59" t="s">
        <v>748</v>
      </c>
    </row>
    <row r="10" spans="1:12" x14ac:dyDescent="0.2">
      <c r="A10" s="60" t="s">
        <v>789</v>
      </c>
      <c r="B10" s="60">
        <v>2412</v>
      </c>
      <c r="C10" s="59" t="s">
        <v>790</v>
      </c>
    </row>
    <row r="11" spans="1:12" x14ac:dyDescent="0.2">
      <c r="A11" s="60" t="s">
        <v>803</v>
      </c>
      <c r="B11" s="60">
        <v>2700</v>
      </c>
      <c r="C11" s="59" t="s">
        <v>804</v>
      </c>
    </row>
    <row r="12" spans="1:12" x14ac:dyDescent="0.2">
      <c r="A12" s="60" t="s">
        <v>793</v>
      </c>
      <c r="B12" s="60">
        <v>2708</v>
      </c>
      <c r="C12" s="59" t="s">
        <v>794</v>
      </c>
    </row>
    <row r="13" spans="1:12" x14ac:dyDescent="0.2">
      <c r="A13" s="60" t="s">
        <v>809</v>
      </c>
      <c r="B13" s="60">
        <v>2775</v>
      </c>
      <c r="C13" s="59" t="s">
        <v>810</v>
      </c>
    </row>
    <row r="14" spans="1:12" x14ac:dyDescent="0.2">
      <c r="A14" s="60" t="s">
        <v>795</v>
      </c>
      <c r="B14" s="60">
        <v>2851</v>
      </c>
      <c r="C14" s="59" t="s">
        <v>796</v>
      </c>
    </row>
    <row r="15" spans="1:12" x14ac:dyDescent="0.2">
      <c r="A15" s="60" t="s">
        <v>93</v>
      </c>
      <c r="B15" s="60">
        <v>4608</v>
      </c>
      <c r="C15" s="61" t="s">
        <v>749</v>
      </c>
      <c r="F15" s="206"/>
      <c r="G15" s="206"/>
      <c r="H15" s="206"/>
      <c r="I15" s="206"/>
      <c r="J15" s="206"/>
      <c r="K15" s="206"/>
      <c r="L15" s="206"/>
    </row>
    <row r="16" spans="1:12" x14ac:dyDescent="0.2">
      <c r="A16" s="60" t="s">
        <v>787</v>
      </c>
      <c r="B16" s="60">
        <v>5152</v>
      </c>
      <c r="C16" s="61" t="s">
        <v>788</v>
      </c>
      <c r="F16" s="223"/>
      <c r="G16" s="223"/>
      <c r="H16" s="223"/>
      <c r="I16" s="223"/>
      <c r="J16" s="223"/>
      <c r="K16" s="223"/>
      <c r="L16" s="223"/>
    </row>
    <row r="17" spans="1:12" x14ac:dyDescent="0.2">
      <c r="A17" s="60" t="s">
        <v>783</v>
      </c>
      <c r="B17" s="60">
        <v>5717</v>
      </c>
      <c r="C17" s="61" t="s">
        <v>784</v>
      </c>
      <c r="F17" s="223"/>
      <c r="G17" s="223"/>
      <c r="H17" s="223"/>
      <c r="I17" s="223"/>
      <c r="J17" s="223"/>
      <c r="K17" s="223"/>
      <c r="L17" s="223"/>
    </row>
    <row r="18" spans="1:12" x14ac:dyDescent="0.2">
      <c r="A18" s="60" t="s">
        <v>6</v>
      </c>
      <c r="B18" s="60">
        <v>10004</v>
      </c>
      <c r="C18" s="61" t="s">
        <v>750</v>
      </c>
      <c r="F18" s="206"/>
      <c r="G18" s="206"/>
      <c r="H18" s="206"/>
      <c r="I18" s="206"/>
      <c r="J18" s="206"/>
      <c r="K18" s="207"/>
      <c r="L18" s="206"/>
    </row>
    <row r="19" spans="1:12" x14ac:dyDescent="0.2">
      <c r="A19" s="60" t="s">
        <v>0</v>
      </c>
      <c r="B19" s="60">
        <v>10067</v>
      </c>
      <c r="C19" s="61" t="s">
        <v>751</v>
      </c>
      <c r="F19" s="206"/>
      <c r="G19" s="206"/>
      <c r="H19" s="206"/>
      <c r="I19" s="206"/>
      <c r="J19" s="206"/>
      <c r="K19" s="206"/>
      <c r="L19" s="206"/>
    </row>
    <row r="20" spans="1:12" x14ac:dyDescent="0.2">
      <c r="A20" s="60" t="s">
        <v>1</v>
      </c>
      <c r="B20" s="60">
        <v>10118</v>
      </c>
      <c r="C20" s="59" t="s">
        <v>752</v>
      </c>
    </row>
    <row r="21" spans="1:12" x14ac:dyDescent="0.2">
      <c r="A21" s="60" t="s">
        <v>771</v>
      </c>
      <c r="B21" s="60">
        <v>164206</v>
      </c>
      <c r="C21" s="59" t="s">
        <v>772</v>
      </c>
    </row>
    <row r="22" spans="1:12" x14ac:dyDescent="0.2">
      <c r="A22" s="72" t="s">
        <v>721</v>
      </c>
      <c r="B22" s="72">
        <v>164278</v>
      </c>
      <c r="C22" s="73" t="s">
        <v>775</v>
      </c>
      <c r="F22" s="206"/>
      <c r="G22" s="207"/>
      <c r="H22" s="206"/>
      <c r="I22" s="206"/>
      <c r="J22" s="206"/>
      <c r="K22" s="206"/>
      <c r="L22" s="206"/>
    </row>
    <row r="23" spans="1:12" x14ac:dyDescent="0.2">
      <c r="A23" s="72" t="s">
        <v>2</v>
      </c>
      <c r="B23" s="208">
        <v>166670</v>
      </c>
      <c r="C23" s="73" t="s">
        <v>753</v>
      </c>
    </row>
    <row r="24" spans="1:12" x14ac:dyDescent="0.2">
      <c r="A24" s="72" t="s">
        <v>250</v>
      </c>
      <c r="B24" s="208">
        <v>701475</v>
      </c>
      <c r="C24" s="73" t="s">
        <v>776</v>
      </c>
      <c r="F24" s="206"/>
      <c r="G24" s="206"/>
      <c r="H24" s="206"/>
      <c r="I24" s="206"/>
      <c r="J24" s="206"/>
      <c r="K24" s="206"/>
      <c r="L24" s="206"/>
    </row>
    <row r="25" spans="1:12" x14ac:dyDescent="0.2">
      <c r="A25" s="72" t="s">
        <v>801</v>
      </c>
      <c r="B25" s="208">
        <v>701502</v>
      </c>
      <c r="C25" s="73" t="s">
        <v>802</v>
      </c>
      <c r="F25" s="223"/>
      <c r="G25" s="223"/>
      <c r="H25" s="223"/>
      <c r="I25" s="223"/>
      <c r="J25" s="223"/>
      <c r="K25" s="223"/>
      <c r="L25" s="223"/>
    </row>
    <row r="26" spans="1:12" x14ac:dyDescent="0.2">
      <c r="A26" s="60" t="s">
        <v>3</v>
      </c>
      <c r="B26" s="60">
        <v>701519</v>
      </c>
      <c r="C26" s="59" t="s">
        <v>754</v>
      </c>
      <c r="F26" s="206"/>
      <c r="G26" s="206"/>
      <c r="H26" s="206"/>
      <c r="I26" s="206"/>
      <c r="J26" s="206"/>
      <c r="K26" s="206"/>
      <c r="L26" s="206"/>
    </row>
    <row r="27" spans="1:12" x14ac:dyDescent="0.2">
      <c r="A27" s="60" t="s">
        <v>4</v>
      </c>
      <c r="B27" s="60">
        <v>701565</v>
      </c>
      <c r="C27" s="59" t="s">
        <v>777</v>
      </c>
      <c r="F27" s="206"/>
      <c r="G27" s="206"/>
      <c r="H27" s="206"/>
      <c r="I27" s="206"/>
      <c r="J27" s="206"/>
      <c r="K27" s="206"/>
      <c r="L27" s="206"/>
    </row>
    <row r="28" spans="1:12" x14ac:dyDescent="0.2">
      <c r="A28" s="60" t="s">
        <v>791</v>
      </c>
      <c r="B28" s="60">
        <v>704608</v>
      </c>
      <c r="C28" s="59" t="s">
        <v>792</v>
      </c>
      <c r="F28" s="223"/>
      <c r="G28" s="223"/>
      <c r="H28" s="223"/>
      <c r="I28" s="223"/>
      <c r="J28" s="223"/>
      <c r="K28" s="223"/>
      <c r="L28" s="223"/>
    </row>
    <row r="29" spans="1:12" x14ac:dyDescent="0.2">
      <c r="A29" s="60" t="s">
        <v>763</v>
      </c>
      <c r="B29" s="60">
        <v>704630</v>
      </c>
      <c r="C29" s="59" t="s">
        <v>755</v>
      </c>
      <c r="F29" s="206"/>
      <c r="G29" s="206"/>
      <c r="H29" s="206"/>
      <c r="I29" s="206"/>
      <c r="J29" s="206"/>
      <c r="K29" s="206"/>
      <c r="L29" s="206"/>
    </row>
    <row r="30" spans="1:12" x14ac:dyDescent="0.2">
      <c r="A30" s="72" t="s">
        <v>253</v>
      </c>
      <c r="B30" s="5">
        <v>704981</v>
      </c>
      <c r="C30" s="73" t="s">
        <v>778</v>
      </c>
      <c r="F30" s="206"/>
      <c r="G30" s="206"/>
      <c r="H30" s="206"/>
      <c r="I30" s="206"/>
      <c r="J30" s="206"/>
      <c r="K30" s="206"/>
      <c r="L30" s="206"/>
    </row>
    <row r="31" spans="1:12" x14ac:dyDescent="0.2">
      <c r="A31" s="72" t="s">
        <v>806</v>
      </c>
      <c r="B31" s="5">
        <v>705425</v>
      </c>
      <c r="C31" s="73" t="s">
        <v>805</v>
      </c>
      <c r="F31" s="223"/>
      <c r="G31" s="223"/>
      <c r="H31" s="223"/>
      <c r="I31" s="223"/>
      <c r="J31" s="223"/>
      <c r="K31" s="223"/>
      <c r="L31" s="223"/>
    </row>
    <row r="32" spans="1:12" x14ac:dyDescent="0.2">
      <c r="A32" s="60" t="s">
        <v>334</v>
      </c>
      <c r="B32" s="60">
        <v>705427</v>
      </c>
      <c r="C32" s="59" t="s">
        <v>756</v>
      </c>
      <c r="F32" s="206"/>
      <c r="G32" s="206"/>
      <c r="H32" s="206"/>
      <c r="I32" s="206"/>
      <c r="J32" s="206"/>
      <c r="K32" s="206"/>
      <c r="L32" s="206"/>
    </row>
    <row r="33" spans="1:12" x14ac:dyDescent="0.2">
      <c r="A33" s="60" t="s">
        <v>332</v>
      </c>
      <c r="B33" s="60">
        <v>705429</v>
      </c>
      <c r="C33" s="59" t="s">
        <v>779</v>
      </c>
      <c r="F33" s="210"/>
      <c r="G33" s="210"/>
      <c r="H33" s="210"/>
      <c r="I33" s="210"/>
      <c r="J33" s="210"/>
      <c r="K33" s="210"/>
      <c r="L33" s="210"/>
    </row>
    <row r="34" spans="1:12" x14ac:dyDescent="0.2">
      <c r="A34" s="60" t="s">
        <v>731</v>
      </c>
      <c r="B34" s="60">
        <v>705431</v>
      </c>
      <c r="C34" s="59" t="s">
        <v>780</v>
      </c>
      <c r="F34" s="206"/>
      <c r="G34" s="206"/>
      <c r="H34" s="206"/>
      <c r="I34" s="206"/>
      <c r="J34" s="206"/>
      <c r="K34" s="206"/>
      <c r="L34" s="206"/>
    </row>
    <row r="35" spans="1:12" x14ac:dyDescent="0.2">
      <c r="A35" s="60" t="s">
        <v>333</v>
      </c>
      <c r="B35" s="60">
        <v>705883</v>
      </c>
      <c r="C35" s="160" t="s">
        <v>781</v>
      </c>
      <c r="F35" s="206"/>
      <c r="G35" s="206"/>
      <c r="H35" s="206"/>
      <c r="I35" s="206"/>
      <c r="J35" s="206"/>
      <c r="K35" s="206"/>
      <c r="L35" s="206"/>
    </row>
    <row r="36" spans="1:12" x14ac:dyDescent="0.2">
      <c r="A36" s="60" t="s">
        <v>634</v>
      </c>
      <c r="B36" s="60">
        <v>706623</v>
      </c>
      <c r="C36" s="59" t="s">
        <v>757</v>
      </c>
      <c r="F36" s="206"/>
      <c r="G36" s="206"/>
      <c r="H36" s="206"/>
      <c r="I36" s="206"/>
      <c r="J36" s="206"/>
      <c r="K36" s="206"/>
      <c r="L36" s="206"/>
    </row>
    <row r="37" spans="1:12" x14ac:dyDescent="0.2">
      <c r="A37" s="60" t="s">
        <v>549</v>
      </c>
      <c r="B37" s="60">
        <v>706719</v>
      </c>
      <c r="C37" s="160" t="s">
        <v>758</v>
      </c>
      <c r="F37" s="206"/>
      <c r="G37" s="206"/>
      <c r="H37" s="206"/>
      <c r="I37" s="206"/>
      <c r="J37" s="206"/>
      <c r="K37" s="206"/>
      <c r="L37" s="206"/>
    </row>
    <row r="38" spans="1:12" x14ac:dyDescent="0.2">
      <c r="A38" s="60" t="s">
        <v>646</v>
      </c>
      <c r="B38" s="60">
        <v>706730</v>
      </c>
      <c r="C38" s="59" t="s">
        <v>759</v>
      </c>
    </row>
    <row r="39" spans="1:12" x14ac:dyDescent="0.2">
      <c r="A39" s="60" t="s">
        <v>743</v>
      </c>
      <c r="B39" s="60">
        <v>707262</v>
      </c>
      <c r="C39" s="59" t="s">
        <v>760</v>
      </c>
    </row>
    <row r="40" spans="1:12" x14ac:dyDescent="0.2">
      <c r="A40" s="60" t="s">
        <v>744</v>
      </c>
      <c r="B40" s="60">
        <v>707298</v>
      </c>
      <c r="C40" s="59" t="s">
        <v>761</v>
      </c>
    </row>
    <row r="41" spans="1:12" x14ac:dyDescent="0.2">
      <c r="A41" s="60" t="s">
        <v>723</v>
      </c>
      <c r="B41" s="60">
        <v>707306</v>
      </c>
      <c r="C41" s="59" t="s">
        <v>762</v>
      </c>
    </row>
    <row r="42" spans="1:12" x14ac:dyDescent="0.2">
      <c r="A42" s="60" t="s">
        <v>770</v>
      </c>
      <c r="B42" s="60">
        <v>706023</v>
      </c>
      <c r="C42" s="59" t="s">
        <v>769</v>
      </c>
    </row>
    <row r="43" spans="1:12" x14ac:dyDescent="0.2">
      <c r="A43" s="60" t="s">
        <v>812</v>
      </c>
      <c r="B43" s="60">
        <v>708240</v>
      </c>
      <c r="C43" s="59" t="s">
        <v>813</v>
      </c>
    </row>
    <row r="44" spans="1:12" x14ac:dyDescent="0.2">
      <c r="A44" s="60" t="s">
        <v>817</v>
      </c>
      <c r="B44" s="60">
        <v>708306</v>
      </c>
      <c r="C44" s="59" t="s">
        <v>818</v>
      </c>
    </row>
    <row r="45" spans="1:12" x14ac:dyDescent="0.2">
      <c r="A45" s="60" t="s">
        <v>807</v>
      </c>
      <c r="B45" s="60" t="s">
        <v>811</v>
      </c>
      <c r="C45" s="59" t="s">
        <v>808</v>
      </c>
    </row>
    <row r="46" spans="1:12" x14ac:dyDescent="0.2">
      <c r="A46" s="243" t="s">
        <v>819</v>
      </c>
      <c r="B46" s="60" t="s">
        <v>821</v>
      </c>
      <c r="C46" s="59" t="s">
        <v>820</v>
      </c>
    </row>
    <row r="47" spans="1:12" x14ac:dyDescent="0.2">
      <c r="A47" s="243" t="s">
        <v>823</v>
      </c>
      <c r="B47" s="60">
        <v>709692</v>
      </c>
      <c r="C47" s="59" t="s">
        <v>824</v>
      </c>
    </row>
    <row r="48" spans="1:12" x14ac:dyDescent="0.2">
      <c r="A48" s="243" t="s">
        <v>829</v>
      </c>
      <c r="B48" s="59">
        <v>709880</v>
      </c>
      <c r="C48" s="59" t="s">
        <v>830</v>
      </c>
    </row>
    <row r="49" spans="1:3" x14ac:dyDescent="0.2">
      <c r="A49" s="243" t="s">
        <v>831</v>
      </c>
      <c r="B49" s="60">
        <v>710733</v>
      </c>
      <c r="C49" s="59" t="s">
        <v>832</v>
      </c>
    </row>
    <row r="50" spans="1:3" x14ac:dyDescent="0.2">
      <c r="A50" s="243" t="s">
        <v>828</v>
      </c>
      <c r="B50" s="60">
        <v>709885</v>
      </c>
      <c r="C50" s="59" t="s">
        <v>833</v>
      </c>
    </row>
    <row r="51" spans="1:3" x14ac:dyDescent="0.2">
      <c r="A51" s="243" t="s">
        <v>834</v>
      </c>
      <c r="B51" s="60">
        <v>709851</v>
      </c>
      <c r="C51" s="59" t="s">
        <v>835</v>
      </c>
    </row>
    <row r="52" spans="1:3" x14ac:dyDescent="0.2">
      <c r="A52" s="243" t="s">
        <v>836</v>
      </c>
      <c r="B52" s="60">
        <v>710366</v>
      </c>
      <c r="C52" s="59" t="s">
        <v>837</v>
      </c>
    </row>
    <row r="53" spans="1:3" x14ac:dyDescent="0.2">
      <c r="A53" s="243" t="s">
        <v>838</v>
      </c>
      <c r="B53" s="60">
        <v>709235</v>
      </c>
      <c r="C53" s="59" t="s">
        <v>839</v>
      </c>
    </row>
    <row r="54" spans="1:3" x14ac:dyDescent="0.2">
      <c r="A54" s="243" t="s">
        <v>840</v>
      </c>
      <c r="C54" s="59" t="s">
        <v>841</v>
      </c>
    </row>
    <row r="55" spans="1:3" x14ac:dyDescent="0.2">
      <c r="A55" s="243" t="s">
        <v>842</v>
      </c>
      <c r="B55" s="60">
        <v>711078</v>
      </c>
      <c r="C55" s="59" t="s">
        <v>843</v>
      </c>
    </row>
    <row r="56" spans="1:3" x14ac:dyDescent="0.2">
      <c r="A56" s="243" t="s">
        <v>827</v>
      </c>
      <c r="B56" s="60">
        <v>701366</v>
      </c>
      <c r="C56" s="59" t="s">
        <v>844</v>
      </c>
    </row>
    <row r="57" spans="1:3" x14ac:dyDescent="0.2">
      <c r="A57" s="243" t="s">
        <v>845</v>
      </c>
      <c r="B57" s="60">
        <v>710815</v>
      </c>
      <c r="C57" s="59" t="s">
        <v>846</v>
      </c>
    </row>
    <row r="58" spans="1:3" x14ac:dyDescent="0.2">
      <c r="A58" s="243" t="s">
        <v>847</v>
      </c>
      <c r="B58" s="60" t="s">
        <v>848</v>
      </c>
      <c r="C58" s="59" t="s">
        <v>849</v>
      </c>
    </row>
    <row r="59" spans="1:3" x14ac:dyDescent="0.2">
      <c r="A59" s="243" t="s">
        <v>850</v>
      </c>
      <c r="B59" s="60" t="s">
        <v>851</v>
      </c>
      <c r="C59" s="59" t="s">
        <v>852</v>
      </c>
    </row>
    <row r="60" spans="1:3" x14ac:dyDescent="0.2">
      <c r="A60" s="243" t="s">
        <v>853</v>
      </c>
      <c r="B60" s="60" t="s">
        <v>854</v>
      </c>
      <c r="C60" s="59" t="s">
        <v>855</v>
      </c>
    </row>
    <row r="61" spans="1:3" x14ac:dyDescent="0.2">
      <c r="A61" s="60" t="s">
        <v>1190</v>
      </c>
      <c r="C61" s="59" t="s">
        <v>1191</v>
      </c>
    </row>
  </sheetData>
  <sortState ref="A2:G32">
    <sortCondition ref="B2:B32"/>
  </sortState>
  <phoneticPr fontId="31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topLeftCell="A130" workbookViewId="0">
      <selection activeCell="C111" sqref="C111"/>
    </sheetView>
  </sheetViews>
  <sheetFormatPr baseColWidth="10" defaultColWidth="10.85546875" defaultRowHeight="12" x14ac:dyDescent="0.2"/>
  <cols>
    <col min="1" max="1" width="5.7109375" style="40" customWidth="1"/>
    <col min="2" max="2" width="6" style="41" bestFit="1" customWidth="1"/>
    <col min="3" max="3" width="36.7109375" style="40" bestFit="1" customWidth="1"/>
    <col min="4" max="4" width="9.42578125" style="40" bestFit="1" customWidth="1"/>
    <col min="5" max="5" width="4" style="41" bestFit="1" customWidth="1"/>
    <col min="6" max="6" width="4.7109375" style="41" bestFit="1" customWidth="1"/>
    <col min="7" max="7" width="10" style="41" customWidth="1"/>
    <col min="8" max="8" width="3.85546875" style="41" bestFit="1" customWidth="1"/>
    <col min="9" max="9" width="3.42578125" style="40" bestFit="1" customWidth="1"/>
    <col min="10" max="11" width="4.42578125" style="40" bestFit="1" customWidth="1"/>
    <col min="12" max="12" width="4" style="40" bestFit="1" customWidth="1"/>
    <col min="13" max="13" width="2.85546875" style="40" customWidth="1"/>
    <col min="14" max="14" width="5.7109375" style="40" customWidth="1"/>
    <col min="15" max="15" width="5.7109375" style="41" customWidth="1"/>
    <col min="16" max="16" width="28.85546875" style="40" bestFit="1" customWidth="1"/>
    <col min="17" max="17" width="9.42578125" style="41" customWidth="1"/>
    <col min="18" max="18" width="4.7109375" style="41" bestFit="1" customWidth="1"/>
    <col min="19" max="19" width="7.7109375" style="41" bestFit="1" customWidth="1"/>
    <col min="20" max="20" width="4" style="41" bestFit="1" customWidth="1"/>
    <col min="21" max="21" width="3.140625" style="41" bestFit="1" customWidth="1"/>
    <col min="22" max="22" width="4" style="41" bestFit="1" customWidth="1"/>
    <col min="23" max="23" width="4.85546875" style="40" bestFit="1" customWidth="1"/>
    <col min="24" max="16384" width="10.85546875" style="40"/>
  </cols>
  <sheetData>
    <row r="1" spans="1:22" ht="12.75" x14ac:dyDescent="0.2">
      <c r="A1" s="46" t="s">
        <v>192</v>
      </c>
      <c r="B1" s="46" t="s">
        <v>252</v>
      </c>
      <c r="C1" s="46" t="s">
        <v>194</v>
      </c>
      <c r="D1" s="46" t="s">
        <v>136</v>
      </c>
      <c r="E1" s="46" t="s">
        <v>222</v>
      </c>
      <c r="F1" s="37" t="s">
        <v>541</v>
      </c>
      <c r="G1" s="37" t="s">
        <v>137</v>
      </c>
      <c r="H1" s="37" t="s">
        <v>202</v>
      </c>
      <c r="I1" s="37" t="s">
        <v>138</v>
      </c>
      <c r="J1" s="37" t="s">
        <v>254</v>
      </c>
      <c r="K1" s="118" t="s">
        <v>336</v>
      </c>
      <c r="L1" s="118" t="s">
        <v>337</v>
      </c>
      <c r="N1" s="46" t="s">
        <v>192</v>
      </c>
      <c r="O1" s="46" t="s">
        <v>252</v>
      </c>
      <c r="P1" s="46" t="s">
        <v>194</v>
      </c>
      <c r="Q1" s="46" t="s">
        <v>136</v>
      </c>
      <c r="R1" s="37" t="s">
        <v>541</v>
      </c>
      <c r="S1" s="37" t="s">
        <v>137</v>
      </c>
      <c r="T1" s="37" t="s">
        <v>202</v>
      </c>
      <c r="U1" s="37" t="s">
        <v>138</v>
      </c>
      <c r="V1" s="37" t="s">
        <v>254</v>
      </c>
    </row>
    <row r="2" spans="1:22" x14ac:dyDescent="0.2">
      <c r="A2" s="45" t="s">
        <v>629</v>
      </c>
      <c r="B2" s="45">
        <v>122</v>
      </c>
      <c r="C2" s="155" t="s">
        <v>139</v>
      </c>
      <c r="D2" s="48" t="s">
        <v>140</v>
      </c>
      <c r="E2" s="45" t="s">
        <v>773</v>
      </c>
      <c r="F2" s="41">
        <v>4</v>
      </c>
      <c r="G2" s="41" t="s">
        <v>141</v>
      </c>
      <c r="H2" s="41" t="s">
        <v>142</v>
      </c>
      <c r="I2" s="41">
        <v>6</v>
      </c>
      <c r="J2" s="41" t="s">
        <v>257</v>
      </c>
      <c r="N2" s="41"/>
      <c r="O2" s="41" t="str">
        <f t="shared" ref="O2:O26" si="0">IF(N2&lt;&gt;0,VLOOKUP(N2,A$90:B$179,2,FALSE)," ")</f>
        <v xml:space="preserve"> </v>
      </c>
      <c r="P2" s="159" t="str">
        <f t="shared" ref="P2:P26" si="1">IF(N2&lt;&gt;0,VLOOKUP(N2,A$90:C$179,3,FALSE)," ")</f>
        <v xml:space="preserve"> </v>
      </c>
      <c r="Q2" s="41" t="str">
        <f t="shared" ref="Q2:Q26" si="2">IF(N2&lt;&gt;0,VLOOKUP(N2,A$90:D$179,4,FALSE)," ")</f>
        <v xml:space="preserve"> </v>
      </c>
      <c r="R2" s="41" t="str">
        <f t="shared" ref="R2:R26" si="3">IF(N2&lt;&gt;0,VLOOKUP(N2,A$90:F$179,5,FALSE)," ")</f>
        <v xml:space="preserve"> </v>
      </c>
      <c r="S2" s="41" t="str">
        <f t="shared" ref="S2:S26" si="4">IF(N2&lt;&gt;0,VLOOKUP(N2,A$90:G$179,6,FALSE)," ")</f>
        <v xml:space="preserve"> </v>
      </c>
      <c r="T2" s="41" t="str">
        <f t="shared" ref="T2:T26" si="5">IF(N2&lt;&gt;0,VLOOKUP(N2,A$90:H$179,7,FALSE)," ")</f>
        <v xml:space="preserve"> </v>
      </c>
      <c r="U2" s="41" t="str">
        <f t="shared" ref="U2:U26" si="6">IF(N2&lt;&gt;0,VLOOKUP(N2,A$90:I$179,8,FALSE)," ")</f>
        <v xml:space="preserve"> </v>
      </c>
      <c r="V2" s="41" t="str">
        <f t="shared" ref="V2:V26" si="7">IF(N2&lt;&gt;0,VLOOKUP(N2,A$90:J$179,9,FALSE)," ")</f>
        <v xml:space="preserve"> </v>
      </c>
    </row>
    <row r="3" spans="1:22" x14ac:dyDescent="0.2">
      <c r="A3" s="45" t="s">
        <v>630</v>
      </c>
      <c r="B3" s="45">
        <v>199</v>
      </c>
      <c r="C3" s="155" t="s">
        <v>146</v>
      </c>
      <c r="D3" s="48" t="s">
        <v>147</v>
      </c>
      <c r="E3" s="45" t="s">
        <v>773</v>
      </c>
      <c r="F3" s="41">
        <v>4</v>
      </c>
      <c r="G3" s="41" t="s">
        <v>141</v>
      </c>
      <c r="H3" s="41" t="s">
        <v>142</v>
      </c>
      <c r="I3" s="41">
        <v>6</v>
      </c>
      <c r="J3" s="41" t="s">
        <v>257</v>
      </c>
      <c r="N3" s="41"/>
      <c r="O3" s="41" t="str">
        <f t="shared" si="0"/>
        <v xml:space="preserve"> </v>
      </c>
      <c r="P3" s="159" t="str">
        <f t="shared" si="1"/>
        <v xml:space="preserve"> </v>
      </c>
      <c r="Q3" s="41" t="str">
        <f t="shared" si="2"/>
        <v xml:space="preserve"> </v>
      </c>
      <c r="R3" s="41" t="str">
        <f t="shared" si="3"/>
        <v xml:space="preserve"> </v>
      </c>
      <c r="S3" s="41" t="str">
        <f t="shared" si="4"/>
        <v xml:space="preserve"> </v>
      </c>
      <c r="T3" s="41" t="str">
        <f t="shared" si="5"/>
        <v xml:space="preserve"> </v>
      </c>
      <c r="U3" s="41" t="str">
        <f t="shared" si="6"/>
        <v xml:space="preserve"> </v>
      </c>
      <c r="V3" s="41" t="str">
        <f t="shared" si="7"/>
        <v xml:space="preserve"> </v>
      </c>
    </row>
    <row r="4" spans="1:22" x14ac:dyDescent="0.2">
      <c r="A4" s="45" t="s">
        <v>619</v>
      </c>
      <c r="B4" s="45">
        <v>272</v>
      </c>
      <c r="C4" s="155" t="s">
        <v>150</v>
      </c>
      <c r="D4" s="48" t="s">
        <v>151</v>
      </c>
      <c r="E4" s="45" t="s">
        <v>773</v>
      </c>
      <c r="F4" s="41">
        <v>4</v>
      </c>
      <c r="G4" s="41" t="s">
        <v>141</v>
      </c>
      <c r="H4" s="41">
        <v>0</v>
      </c>
      <c r="I4" s="41">
        <v>1</v>
      </c>
      <c r="J4" s="41" t="s">
        <v>257</v>
      </c>
      <c r="N4" s="41"/>
      <c r="O4" s="41" t="str">
        <f t="shared" si="0"/>
        <v xml:space="preserve"> </v>
      </c>
      <c r="P4" s="159" t="str">
        <f t="shared" si="1"/>
        <v xml:space="preserve"> </v>
      </c>
      <c r="Q4" s="41" t="str">
        <f t="shared" si="2"/>
        <v xml:space="preserve"> </v>
      </c>
      <c r="R4" s="41" t="str">
        <f t="shared" si="3"/>
        <v xml:space="preserve"> </v>
      </c>
      <c r="S4" s="41" t="str">
        <f t="shared" si="4"/>
        <v xml:space="preserve"> </v>
      </c>
      <c r="T4" s="41" t="str">
        <f t="shared" si="5"/>
        <v xml:space="preserve"> </v>
      </c>
      <c r="U4" s="41" t="str">
        <f t="shared" si="6"/>
        <v xml:space="preserve"> </v>
      </c>
      <c r="V4" s="41" t="str">
        <f t="shared" si="7"/>
        <v xml:space="preserve"> </v>
      </c>
    </row>
    <row r="5" spans="1:22" s="49" customFormat="1" x14ac:dyDescent="0.2">
      <c r="A5" s="45" t="s">
        <v>614</v>
      </c>
      <c r="B5" s="45">
        <v>625</v>
      </c>
      <c r="C5" s="155" t="s">
        <v>154</v>
      </c>
      <c r="D5" s="48" t="s">
        <v>151</v>
      </c>
      <c r="E5" s="45" t="s">
        <v>773</v>
      </c>
      <c r="F5" s="41">
        <v>4</v>
      </c>
      <c r="G5" s="41" t="s">
        <v>141</v>
      </c>
      <c r="H5" s="41">
        <v>7</v>
      </c>
      <c r="I5" s="41">
        <v>3</v>
      </c>
      <c r="J5" s="41" t="s">
        <v>207</v>
      </c>
      <c r="N5" s="41"/>
      <c r="O5" s="41" t="str">
        <f t="shared" si="0"/>
        <v xml:space="preserve"> </v>
      </c>
      <c r="P5" s="159" t="str">
        <f t="shared" si="1"/>
        <v xml:space="preserve"> </v>
      </c>
      <c r="Q5" s="41" t="str">
        <f t="shared" si="2"/>
        <v xml:space="preserve"> </v>
      </c>
      <c r="R5" s="41" t="str">
        <f t="shared" si="3"/>
        <v xml:space="preserve"> </v>
      </c>
      <c r="S5" s="41" t="str">
        <f t="shared" si="4"/>
        <v xml:space="preserve"> </v>
      </c>
      <c r="T5" s="41" t="str">
        <f t="shared" si="5"/>
        <v xml:space="preserve"> </v>
      </c>
      <c r="U5" s="41" t="str">
        <f t="shared" si="6"/>
        <v xml:space="preserve"> </v>
      </c>
      <c r="V5" s="41" t="str">
        <f t="shared" si="7"/>
        <v xml:space="preserve"> </v>
      </c>
    </row>
    <row r="6" spans="1:22" x14ac:dyDescent="0.2">
      <c r="A6" s="45" t="s">
        <v>606</v>
      </c>
      <c r="B6" s="45">
        <v>9968</v>
      </c>
      <c r="C6" s="155" t="s">
        <v>143</v>
      </c>
      <c r="D6" s="48" t="s">
        <v>144</v>
      </c>
      <c r="E6" s="45" t="s">
        <v>773</v>
      </c>
      <c r="F6" s="41">
        <v>4</v>
      </c>
      <c r="G6" s="41" t="s">
        <v>141</v>
      </c>
      <c r="H6" s="41" t="s">
        <v>145</v>
      </c>
      <c r="I6" s="41">
        <v>6</v>
      </c>
      <c r="J6" s="41" t="s">
        <v>245</v>
      </c>
      <c r="N6" s="41"/>
      <c r="O6" s="41" t="str">
        <f t="shared" si="0"/>
        <v xml:space="preserve"> </v>
      </c>
      <c r="P6" s="159" t="str">
        <f t="shared" si="1"/>
        <v xml:space="preserve"> </v>
      </c>
      <c r="Q6" s="41" t="str">
        <f t="shared" si="2"/>
        <v xml:space="preserve"> </v>
      </c>
      <c r="R6" s="41" t="str">
        <f t="shared" si="3"/>
        <v xml:space="preserve"> </v>
      </c>
      <c r="S6" s="41" t="str">
        <f t="shared" si="4"/>
        <v xml:space="preserve"> </v>
      </c>
      <c r="T6" s="41" t="str">
        <f t="shared" si="5"/>
        <v xml:space="preserve"> </v>
      </c>
      <c r="U6" s="41" t="str">
        <f t="shared" si="6"/>
        <v xml:space="preserve"> </v>
      </c>
      <c r="V6" s="41" t="str">
        <f t="shared" si="7"/>
        <v xml:space="preserve"> </v>
      </c>
    </row>
    <row r="7" spans="1:22" x14ac:dyDescent="0.2">
      <c r="A7" s="45" t="s">
        <v>578</v>
      </c>
      <c r="B7" s="45">
        <v>9969</v>
      </c>
      <c r="C7" s="156" t="s">
        <v>69</v>
      </c>
      <c r="D7" s="42" t="s">
        <v>70</v>
      </c>
      <c r="E7" s="45" t="s">
        <v>773</v>
      </c>
      <c r="F7" s="41">
        <v>4</v>
      </c>
      <c r="G7" s="41" t="s">
        <v>141</v>
      </c>
      <c r="H7" s="41">
        <v>5</v>
      </c>
      <c r="I7" s="41">
        <v>6</v>
      </c>
      <c r="J7" s="41" t="s">
        <v>245</v>
      </c>
      <c r="N7" s="41" t="s">
        <v>734</v>
      </c>
      <c r="O7" s="41">
        <f t="shared" si="0"/>
        <v>9969</v>
      </c>
      <c r="P7" s="159" t="str">
        <f t="shared" si="1"/>
        <v>Fundamentos de Administración</v>
      </c>
      <c r="Q7" s="41" t="str">
        <f t="shared" si="2"/>
        <v>LAAD0405</v>
      </c>
      <c r="R7" s="41" t="str">
        <f t="shared" si="3"/>
        <v>suj</v>
      </c>
      <c r="S7" s="41">
        <f t="shared" si="4"/>
        <v>4</v>
      </c>
      <c r="T7" s="41" t="str">
        <f t="shared" si="5"/>
        <v>salón</v>
      </c>
      <c r="U7" s="41">
        <f t="shared" si="6"/>
        <v>4</v>
      </c>
      <c r="V7" s="41">
        <f t="shared" si="7"/>
        <v>6</v>
      </c>
    </row>
    <row r="8" spans="1:22" x14ac:dyDescent="0.2">
      <c r="A8" s="45" t="s">
        <v>607</v>
      </c>
      <c r="B8" s="45">
        <v>9996</v>
      </c>
      <c r="C8" s="156" t="s">
        <v>148</v>
      </c>
      <c r="D8" s="42" t="s">
        <v>149</v>
      </c>
      <c r="E8" s="45" t="s">
        <v>773</v>
      </c>
      <c r="F8" s="41">
        <v>4</v>
      </c>
      <c r="G8" s="41" t="s">
        <v>141</v>
      </c>
      <c r="H8" s="41" t="s">
        <v>145</v>
      </c>
      <c r="I8" s="41">
        <v>8</v>
      </c>
      <c r="J8" s="41" t="s">
        <v>255</v>
      </c>
      <c r="N8" s="41"/>
      <c r="O8" s="41" t="str">
        <f t="shared" si="0"/>
        <v xml:space="preserve"> </v>
      </c>
      <c r="P8" s="159" t="str">
        <f t="shared" si="1"/>
        <v xml:space="preserve"> </v>
      </c>
      <c r="Q8" s="41" t="str">
        <f t="shared" si="2"/>
        <v xml:space="preserve"> </v>
      </c>
      <c r="R8" s="41" t="str">
        <f t="shared" si="3"/>
        <v xml:space="preserve"> </v>
      </c>
      <c r="S8" s="41" t="str">
        <f t="shared" si="4"/>
        <v xml:space="preserve"> </v>
      </c>
      <c r="T8" s="41" t="str">
        <f t="shared" si="5"/>
        <v xml:space="preserve"> </v>
      </c>
      <c r="U8" s="41" t="str">
        <f t="shared" si="6"/>
        <v xml:space="preserve"> </v>
      </c>
      <c r="V8" s="41" t="str">
        <f t="shared" si="7"/>
        <v xml:space="preserve"> </v>
      </c>
    </row>
    <row r="9" spans="1:22" x14ac:dyDescent="0.2">
      <c r="A9" s="45" t="s">
        <v>608</v>
      </c>
      <c r="B9" s="45">
        <v>10007</v>
      </c>
      <c r="C9" s="156" t="s">
        <v>75</v>
      </c>
      <c r="D9" s="42" t="s">
        <v>76</v>
      </c>
      <c r="E9" s="45" t="s">
        <v>773</v>
      </c>
      <c r="F9" s="41">
        <v>4</v>
      </c>
      <c r="G9" s="41" t="s">
        <v>68</v>
      </c>
      <c r="H9" s="41">
        <v>1</v>
      </c>
      <c r="I9" s="41">
        <v>6</v>
      </c>
      <c r="J9" s="41" t="s">
        <v>248</v>
      </c>
      <c r="N9" s="41" t="s">
        <v>481</v>
      </c>
      <c r="O9" s="41">
        <f t="shared" si="0"/>
        <v>12336</v>
      </c>
      <c r="P9" s="159" t="str">
        <f t="shared" si="1"/>
        <v>Ser Persona</v>
      </c>
      <c r="Q9" s="41" t="str">
        <f t="shared" si="2"/>
        <v>LYRU1201</v>
      </c>
      <c r="R9" s="41" t="str">
        <f t="shared" si="3"/>
        <v>suj</v>
      </c>
      <c r="S9" s="41">
        <f t="shared" si="4"/>
        <v>4</v>
      </c>
      <c r="T9" s="41" t="str">
        <f t="shared" si="5"/>
        <v>salón</v>
      </c>
      <c r="U9" s="41">
        <f t="shared" si="6"/>
        <v>3</v>
      </c>
      <c r="V9" s="41">
        <f t="shared" si="7"/>
        <v>6</v>
      </c>
    </row>
    <row r="10" spans="1:22" x14ac:dyDescent="0.2">
      <c r="A10" s="45" t="s">
        <v>610</v>
      </c>
      <c r="B10" s="45">
        <v>10009</v>
      </c>
      <c r="C10" s="156" t="s">
        <v>79</v>
      </c>
      <c r="D10" s="42" t="s">
        <v>80</v>
      </c>
      <c r="E10" s="45" t="s">
        <v>773</v>
      </c>
      <c r="F10" s="41">
        <v>4</v>
      </c>
      <c r="G10" s="41" t="s">
        <v>141</v>
      </c>
      <c r="H10" s="41">
        <v>3</v>
      </c>
      <c r="I10" s="41">
        <v>6</v>
      </c>
      <c r="J10" s="41" t="s">
        <v>248</v>
      </c>
      <c r="N10" s="41" t="s">
        <v>496</v>
      </c>
      <c r="O10" s="41">
        <f t="shared" si="0"/>
        <v>12341</v>
      </c>
      <c r="P10" s="159" t="str">
        <f t="shared" si="1"/>
        <v>Familias, Relaciones y Subjetividades</v>
      </c>
      <c r="Q10" s="41" t="str">
        <f t="shared" si="2"/>
        <v>LYRU1206</v>
      </c>
      <c r="R10" s="41" t="str">
        <f t="shared" si="3"/>
        <v>suj</v>
      </c>
      <c r="S10" s="41">
        <f t="shared" si="4"/>
        <v>4</v>
      </c>
      <c r="T10" s="41" t="str">
        <f t="shared" si="5"/>
        <v>salón</v>
      </c>
      <c r="U10" s="41">
        <f t="shared" si="6"/>
        <v>4</v>
      </c>
      <c r="V10" s="41">
        <f t="shared" si="7"/>
        <v>6</v>
      </c>
    </row>
    <row r="11" spans="1:22" x14ac:dyDescent="0.2">
      <c r="A11" s="45" t="s">
        <v>611</v>
      </c>
      <c r="B11" s="45">
        <v>10010</v>
      </c>
      <c r="C11" s="156" t="s">
        <v>83</v>
      </c>
      <c r="D11" s="42" t="s">
        <v>84</v>
      </c>
      <c r="E11" s="45" t="s">
        <v>773</v>
      </c>
      <c r="F11" s="41">
        <v>4</v>
      </c>
      <c r="G11" s="41" t="s">
        <v>141</v>
      </c>
      <c r="H11" s="41">
        <v>4</v>
      </c>
      <c r="I11" s="41">
        <v>6</v>
      </c>
      <c r="J11" s="41" t="s">
        <v>248</v>
      </c>
      <c r="N11" s="41" t="s">
        <v>499</v>
      </c>
      <c r="O11" s="41">
        <f t="shared" si="0"/>
        <v>12342</v>
      </c>
      <c r="P11" s="159" t="str">
        <f t="shared" si="1"/>
        <v>Canon Estético y Consumo en Occidente</v>
      </c>
      <c r="Q11" s="41" t="str">
        <f t="shared" si="2"/>
        <v>LYRU1207</v>
      </c>
      <c r="R11" s="41" t="str">
        <f t="shared" si="3"/>
        <v>suj</v>
      </c>
      <c r="S11" s="41">
        <f t="shared" si="4"/>
        <v>4</v>
      </c>
      <c r="T11" s="41" t="str">
        <f t="shared" si="5"/>
        <v>salón</v>
      </c>
      <c r="U11" s="41">
        <f t="shared" si="6"/>
        <v>5</v>
      </c>
      <c r="V11" s="41">
        <f t="shared" si="7"/>
        <v>6</v>
      </c>
    </row>
    <row r="12" spans="1:22" x14ac:dyDescent="0.2">
      <c r="A12" s="45" t="s">
        <v>612</v>
      </c>
      <c r="B12" s="45">
        <v>10011</v>
      </c>
      <c r="C12" s="156" t="s">
        <v>8</v>
      </c>
      <c r="D12" s="42" t="s">
        <v>9</v>
      </c>
      <c r="E12" s="45" t="s">
        <v>773</v>
      </c>
      <c r="F12" s="41">
        <v>4</v>
      </c>
      <c r="G12" s="41" t="s">
        <v>141</v>
      </c>
      <c r="H12" s="41">
        <v>5</v>
      </c>
      <c r="I12" s="41">
        <v>6</v>
      </c>
      <c r="J12" s="41" t="s">
        <v>248</v>
      </c>
      <c r="N12" s="41" t="s">
        <v>484</v>
      </c>
      <c r="O12" s="41">
        <f t="shared" si="0"/>
        <v>12337</v>
      </c>
      <c r="P12" s="159" t="str">
        <f t="shared" si="1"/>
        <v>Cartografía de la Exclusión</v>
      </c>
      <c r="Q12" s="41" t="str">
        <f t="shared" si="2"/>
        <v>LYRU1202</v>
      </c>
      <c r="R12" s="41" t="str">
        <f t="shared" si="3"/>
        <v>suj</v>
      </c>
      <c r="S12" s="41">
        <f t="shared" si="4"/>
        <v>4</v>
      </c>
      <c r="T12" s="41" t="str">
        <f t="shared" si="5"/>
        <v>salón</v>
      </c>
      <c r="U12" s="41">
        <f t="shared" si="6"/>
        <v>4</v>
      </c>
      <c r="V12" s="41">
        <f t="shared" si="7"/>
        <v>6</v>
      </c>
    </row>
    <row r="13" spans="1:22" x14ac:dyDescent="0.2">
      <c r="A13" s="45" t="s">
        <v>613</v>
      </c>
      <c r="B13" s="45">
        <v>10012</v>
      </c>
      <c r="C13" s="156" t="s">
        <v>12</v>
      </c>
      <c r="D13" s="42" t="s">
        <v>13</v>
      </c>
      <c r="E13" s="45" t="s">
        <v>773</v>
      </c>
      <c r="F13" s="41">
        <v>4</v>
      </c>
      <c r="G13" s="41" t="s">
        <v>141</v>
      </c>
      <c r="H13" s="41">
        <v>8</v>
      </c>
      <c r="I13" s="41">
        <v>6</v>
      </c>
      <c r="J13" s="41" t="s">
        <v>248</v>
      </c>
      <c r="N13" s="41" t="s">
        <v>514</v>
      </c>
      <c r="O13" s="41">
        <f t="shared" si="0"/>
        <v>12347</v>
      </c>
      <c r="P13" s="159" t="str">
        <f t="shared" si="1"/>
        <v>Dios en la Postmodernidad</v>
      </c>
      <c r="Q13" s="41" t="str">
        <f t="shared" si="2"/>
        <v>LYRU1212</v>
      </c>
      <c r="R13" s="41" t="str">
        <f t="shared" si="3"/>
        <v>suj</v>
      </c>
      <c r="S13" s="41">
        <f t="shared" si="4"/>
        <v>4</v>
      </c>
      <c r="T13" s="41" t="str">
        <f t="shared" si="5"/>
        <v>salón</v>
      </c>
      <c r="U13" s="41">
        <f t="shared" si="6"/>
        <v>6</v>
      </c>
      <c r="V13" s="41">
        <f t="shared" si="7"/>
        <v>6</v>
      </c>
    </row>
    <row r="14" spans="1:22" x14ac:dyDescent="0.2">
      <c r="A14" s="45" t="s">
        <v>631</v>
      </c>
      <c r="B14" s="45">
        <v>10021</v>
      </c>
      <c r="C14" s="156" t="s">
        <v>16</v>
      </c>
      <c r="D14" s="42" t="s">
        <v>17</v>
      </c>
      <c r="E14" s="45" t="s">
        <v>773</v>
      </c>
      <c r="F14" s="41">
        <v>4</v>
      </c>
      <c r="G14" s="41" t="s">
        <v>141</v>
      </c>
      <c r="H14" s="41">
        <v>8</v>
      </c>
      <c r="I14" s="41">
        <v>6</v>
      </c>
      <c r="J14" s="41" t="s">
        <v>256</v>
      </c>
      <c r="N14" s="41"/>
      <c r="O14" s="41" t="str">
        <f t="shared" si="0"/>
        <v xml:space="preserve"> </v>
      </c>
      <c r="P14" s="159" t="str">
        <f t="shared" si="1"/>
        <v xml:space="preserve"> </v>
      </c>
      <c r="Q14" s="41" t="str">
        <f t="shared" si="2"/>
        <v xml:space="preserve"> </v>
      </c>
      <c r="R14" s="41" t="str">
        <f t="shared" si="3"/>
        <v xml:space="preserve"> </v>
      </c>
      <c r="S14" s="41" t="str">
        <f t="shared" si="4"/>
        <v xml:space="preserve"> </v>
      </c>
      <c r="T14" s="41" t="str">
        <f t="shared" si="5"/>
        <v xml:space="preserve"> </v>
      </c>
      <c r="U14" s="41" t="str">
        <f t="shared" si="6"/>
        <v xml:space="preserve"> </v>
      </c>
      <c r="V14" s="41" t="str">
        <f t="shared" si="7"/>
        <v xml:space="preserve"> </v>
      </c>
    </row>
    <row r="15" spans="1:22" x14ac:dyDescent="0.2">
      <c r="A15" s="45" t="s">
        <v>566</v>
      </c>
      <c r="B15" s="45">
        <v>10407</v>
      </c>
      <c r="C15" s="156" t="s">
        <v>87</v>
      </c>
      <c r="D15" s="42" t="s">
        <v>88</v>
      </c>
      <c r="E15" s="45" t="s">
        <v>773</v>
      </c>
      <c r="F15" s="41">
        <v>6</v>
      </c>
      <c r="G15" s="41" t="s">
        <v>141</v>
      </c>
      <c r="H15" s="41">
        <v>3</v>
      </c>
      <c r="I15" s="41">
        <v>8</v>
      </c>
      <c r="J15" s="41" t="s">
        <v>246</v>
      </c>
      <c r="N15" s="41" t="s">
        <v>430</v>
      </c>
      <c r="O15" s="41">
        <f t="shared" si="0"/>
        <v>12273</v>
      </c>
      <c r="P15" s="159" t="str">
        <f t="shared" si="1"/>
        <v>Mercadotecnia Básica</v>
      </c>
      <c r="Q15" s="41" t="str">
        <f t="shared" si="2"/>
        <v>LAMK1232</v>
      </c>
      <c r="R15" s="41" t="str">
        <f t="shared" si="3"/>
        <v>suj</v>
      </c>
      <c r="S15" s="41">
        <f t="shared" si="4"/>
        <v>4</v>
      </c>
      <c r="T15" s="41" t="str">
        <f t="shared" si="5"/>
        <v>salón</v>
      </c>
      <c r="U15" s="41">
        <f t="shared" si="6"/>
        <v>6</v>
      </c>
      <c r="V15" s="41">
        <f t="shared" si="7"/>
        <v>8</v>
      </c>
    </row>
    <row r="16" spans="1:22" x14ac:dyDescent="0.2">
      <c r="A16" s="45" t="s">
        <v>550</v>
      </c>
      <c r="B16" s="45">
        <v>10105</v>
      </c>
      <c r="C16" s="156" t="s">
        <v>91</v>
      </c>
      <c r="D16" s="42" t="s">
        <v>92</v>
      </c>
      <c r="E16" s="45" t="s">
        <v>773</v>
      </c>
      <c r="F16" s="41">
        <v>4</v>
      </c>
      <c r="G16" s="41" t="s">
        <v>141</v>
      </c>
      <c r="H16" s="41">
        <v>1</v>
      </c>
      <c r="I16" s="41">
        <v>6</v>
      </c>
      <c r="J16" s="41" t="s">
        <v>231</v>
      </c>
      <c r="N16" s="41" t="s">
        <v>632</v>
      </c>
      <c r="O16" s="41">
        <f t="shared" si="0"/>
        <v>12152</v>
      </c>
      <c r="P16" s="159" t="str">
        <f t="shared" si="1"/>
        <v>Teoría del Diseño</v>
      </c>
      <c r="Q16" s="41" t="str">
        <f t="shared" si="2"/>
        <v>LDDD1201</v>
      </c>
      <c r="R16" s="41" t="str">
        <f t="shared" si="3"/>
        <v>suj</v>
      </c>
      <c r="S16" s="41">
        <f t="shared" si="4"/>
        <v>4</v>
      </c>
      <c r="T16" s="41" t="str">
        <f t="shared" si="5"/>
        <v>salón</v>
      </c>
      <c r="U16" s="41">
        <f t="shared" si="6"/>
        <v>1</v>
      </c>
      <c r="V16" s="41">
        <f t="shared" si="7"/>
        <v>6</v>
      </c>
    </row>
    <row r="17" spans="1:22" x14ac:dyDescent="0.2">
      <c r="A17" s="45" t="s">
        <v>551</v>
      </c>
      <c r="B17" s="45">
        <v>10106</v>
      </c>
      <c r="C17" s="156" t="s">
        <v>180</v>
      </c>
      <c r="D17" s="42" t="s">
        <v>181</v>
      </c>
      <c r="E17" s="45" t="s">
        <v>773</v>
      </c>
      <c r="F17" s="41">
        <v>6</v>
      </c>
      <c r="G17" s="41" t="s">
        <v>157</v>
      </c>
      <c r="H17" s="41">
        <v>1</v>
      </c>
      <c r="I17" s="41">
        <v>6</v>
      </c>
      <c r="J17" s="41" t="s">
        <v>231</v>
      </c>
      <c r="N17" s="41" t="s">
        <v>342</v>
      </c>
      <c r="O17" s="41">
        <f t="shared" si="0"/>
        <v>12114</v>
      </c>
      <c r="P17" s="159" t="str">
        <f t="shared" si="1"/>
        <v>Dibujo I</v>
      </c>
      <c r="Q17" s="41" t="str">
        <f t="shared" si="2"/>
        <v>LDDG1203</v>
      </c>
      <c r="R17" s="41" t="str">
        <f t="shared" si="3"/>
        <v>suj</v>
      </c>
      <c r="S17" s="41">
        <f t="shared" si="4"/>
        <v>4</v>
      </c>
      <c r="T17" s="41" t="str">
        <f t="shared" si="5"/>
        <v>taller</v>
      </c>
      <c r="U17" s="41">
        <f t="shared" si="6"/>
        <v>1</v>
      </c>
      <c r="V17" s="41">
        <f t="shared" si="7"/>
        <v>6</v>
      </c>
    </row>
    <row r="18" spans="1:22" x14ac:dyDescent="0.2">
      <c r="A18" s="45" t="s">
        <v>552</v>
      </c>
      <c r="B18" s="45">
        <v>10107</v>
      </c>
      <c r="C18" s="156" t="s">
        <v>184</v>
      </c>
      <c r="D18" s="42" t="s">
        <v>185</v>
      </c>
      <c r="E18" s="45" t="s">
        <v>773</v>
      </c>
      <c r="F18" s="41">
        <v>4</v>
      </c>
      <c r="G18" s="41" t="s">
        <v>141</v>
      </c>
      <c r="H18" s="41">
        <v>1</v>
      </c>
      <c r="I18" s="41">
        <v>6</v>
      </c>
      <c r="J18" s="41" t="s">
        <v>231</v>
      </c>
      <c r="N18" s="41" t="s">
        <v>374</v>
      </c>
      <c r="O18" s="41">
        <f t="shared" si="0"/>
        <v>12027</v>
      </c>
      <c r="P18" s="159" t="str">
        <f t="shared" si="1"/>
        <v>Investigación Social</v>
      </c>
      <c r="Q18" s="41" t="str">
        <f t="shared" si="2"/>
        <v>LSCP1205</v>
      </c>
      <c r="R18" s="41" t="str">
        <f t="shared" si="3"/>
        <v>suj</v>
      </c>
      <c r="S18" s="41">
        <f t="shared" si="4"/>
        <v>4</v>
      </c>
      <c r="T18" s="41" t="str">
        <f t="shared" si="5"/>
        <v>salón</v>
      </c>
      <c r="U18" s="41">
        <f t="shared" si="6"/>
        <v>2</v>
      </c>
      <c r="V18" s="41">
        <f t="shared" si="7"/>
        <v>8</v>
      </c>
    </row>
    <row r="19" spans="1:22" x14ac:dyDescent="0.2">
      <c r="A19" s="45" t="s">
        <v>553</v>
      </c>
      <c r="B19" s="45">
        <v>10108</v>
      </c>
      <c r="C19" s="156" t="s">
        <v>188</v>
      </c>
      <c r="D19" s="42" t="s">
        <v>189</v>
      </c>
      <c r="E19" s="45" t="s">
        <v>773</v>
      </c>
      <c r="F19" s="41">
        <v>4</v>
      </c>
      <c r="G19" s="41" t="s">
        <v>141</v>
      </c>
      <c r="H19" s="41">
        <v>1</v>
      </c>
      <c r="I19" s="41">
        <v>6</v>
      </c>
      <c r="J19" s="41" t="s">
        <v>231</v>
      </c>
      <c r="N19" s="41" t="s">
        <v>345</v>
      </c>
      <c r="O19" s="41">
        <f t="shared" si="0"/>
        <v>12091</v>
      </c>
      <c r="P19" s="159" t="str">
        <f t="shared" si="1"/>
        <v>Principios de Animación</v>
      </c>
      <c r="Q19" s="41" t="str">
        <f t="shared" si="2"/>
        <v>LDDI1223</v>
      </c>
      <c r="R19" s="41" t="str">
        <f t="shared" si="3"/>
        <v>suj</v>
      </c>
      <c r="S19" s="41">
        <f t="shared" si="4"/>
        <v>4</v>
      </c>
      <c r="T19" s="41" t="str">
        <f t="shared" si="5"/>
        <v>taller</v>
      </c>
      <c r="U19" s="41">
        <f t="shared" si="6"/>
        <v>1</v>
      </c>
      <c r="V19" s="41">
        <f t="shared" si="7"/>
        <v>6</v>
      </c>
    </row>
    <row r="20" spans="1:22" x14ac:dyDescent="0.2">
      <c r="A20" s="45" t="s">
        <v>554</v>
      </c>
      <c r="B20" s="45">
        <v>10109</v>
      </c>
      <c r="C20" s="156" t="s">
        <v>97</v>
      </c>
      <c r="D20" s="42" t="s">
        <v>98</v>
      </c>
      <c r="E20" s="45" t="s">
        <v>773</v>
      </c>
      <c r="F20" s="41">
        <v>6</v>
      </c>
      <c r="G20" s="41" t="s">
        <v>157</v>
      </c>
      <c r="H20" s="41">
        <v>1</v>
      </c>
      <c r="I20" s="41">
        <v>8</v>
      </c>
      <c r="J20" s="41" t="s">
        <v>231</v>
      </c>
      <c r="N20" s="41" t="s">
        <v>387</v>
      </c>
      <c r="O20" s="41">
        <f t="shared" si="0"/>
        <v>12095</v>
      </c>
      <c r="P20" s="159" t="str">
        <f t="shared" si="1"/>
        <v>Proyecto Interactivo I</v>
      </c>
      <c r="Q20" s="41" t="str">
        <f t="shared" si="2"/>
        <v>LDDI1227</v>
      </c>
      <c r="R20" s="41" t="str">
        <f t="shared" si="3"/>
        <v>suj</v>
      </c>
      <c r="S20" s="41">
        <f t="shared" si="4"/>
        <v>4</v>
      </c>
      <c r="T20" s="41" t="str">
        <f t="shared" si="5"/>
        <v>cómputo</v>
      </c>
      <c r="U20" s="41">
        <f t="shared" si="6"/>
        <v>1</v>
      </c>
      <c r="V20" s="41">
        <f t="shared" si="7"/>
        <v>8</v>
      </c>
    </row>
    <row r="21" spans="1:22" x14ac:dyDescent="0.2">
      <c r="A21" s="45" t="s">
        <v>555</v>
      </c>
      <c r="B21" s="45">
        <v>10110</v>
      </c>
      <c r="C21" s="156" t="s">
        <v>101</v>
      </c>
      <c r="D21" s="42" t="s">
        <v>102</v>
      </c>
      <c r="E21" s="45" t="s">
        <v>773</v>
      </c>
      <c r="F21" s="41">
        <v>4</v>
      </c>
      <c r="G21" s="41" t="s">
        <v>141</v>
      </c>
      <c r="H21" s="41">
        <v>1</v>
      </c>
      <c r="I21" s="41">
        <v>6</v>
      </c>
      <c r="J21" s="41" t="s">
        <v>231</v>
      </c>
      <c r="N21" s="41" t="s">
        <v>355</v>
      </c>
      <c r="O21" s="41">
        <f t="shared" si="0"/>
        <v>12271</v>
      </c>
      <c r="P21" s="159" t="str">
        <f t="shared" si="1"/>
        <v>Lectura y Expresión Académica</v>
      </c>
      <c r="Q21" s="41" t="str">
        <f t="shared" si="2"/>
        <v>LHLF1201</v>
      </c>
      <c r="R21" s="41" t="str">
        <f t="shared" si="3"/>
        <v>suj</v>
      </c>
      <c r="S21" s="41">
        <f t="shared" si="4"/>
        <v>4</v>
      </c>
      <c r="T21" s="41" t="str">
        <f t="shared" si="5"/>
        <v>salón</v>
      </c>
      <c r="U21" s="41">
        <f t="shared" si="6"/>
        <v>1</v>
      </c>
      <c r="V21" s="41">
        <f t="shared" si="7"/>
        <v>6</v>
      </c>
    </row>
    <row r="22" spans="1:22" x14ac:dyDescent="0.2">
      <c r="A22" s="45" t="s">
        <v>557</v>
      </c>
      <c r="B22" s="45">
        <v>10111</v>
      </c>
      <c r="C22" s="156" t="s">
        <v>105</v>
      </c>
      <c r="D22" s="42" t="s">
        <v>106</v>
      </c>
      <c r="E22" s="45" t="s">
        <v>773</v>
      </c>
      <c r="F22" s="41">
        <v>4</v>
      </c>
      <c r="G22" s="41" t="s">
        <v>141</v>
      </c>
      <c r="H22" s="41">
        <v>2</v>
      </c>
      <c r="I22" s="41">
        <v>6</v>
      </c>
      <c r="J22" s="41" t="s">
        <v>231</v>
      </c>
      <c r="N22" s="44"/>
      <c r="O22" s="41" t="str">
        <f t="shared" si="0"/>
        <v xml:space="preserve"> </v>
      </c>
      <c r="P22" s="159" t="str">
        <f t="shared" si="1"/>
        <v xml:space="preserve"> </v>
      </c>
      <c r="Q22" s="41" t="str">
        <f t="shared" si="2"/>
        <v xml:space="preserve"> </v>
      </c>
      <c r="R22" s="41" t="str">
        <f t="shared" si="3"/>
        <v xml:space="preserve"> </v>
      </c>
      <c r="S22" s="41" t="str">
        <f t="shared" si="4"/>
        <v xml:space="preserve"> </v>
      </c>
      <c r="T22" s="41" t="str">
        <f t="shared" si="5"/>
        <v xml:space="preserve"> </v>
      </c>
      <c r="U22" s="41" t="str">
        <f t="shared" si="6"/>
        <v xml:space="preserve"> </v>
      </c>
      <c r="V22" s="41" t="str">
        <f t="shared" si="7"/>
        <v xml:space="preserve"> </v>
      </c>
    </row>
    <row r="23" spans="1:22" x14ac:dyDescent="0.2">
      <c r="A23" s="45" t="s">
        <v>558</v>
      </c>
      <c r="B23" s="45">
        <v>10112</v>
      </c>
      <c r="C23" s="156" t="s">
        <v>107</v>
      </c>
      <c r="D23" s="42" t="s">
        <v>108</v>
      </c>
      <c r="E23" s="45" t="s">
        <v>773</v>
      </c>
      <c r="F23" s="41">
        <v>6</v>
      </c>
      <c r="G23" s="41" t="s">
        <v>157</v>
      </c>
      <c r="H23" s="41">
        <v>2</v>
      </c>
      <c r="I23" s="41">
        <v>6</v>
      </c>
      <c r="J23" s="41" t="s">
        <v>231</v>
      </c>
      <c r="N23" s="41"/>
      <c r="O23" s="41" t="str">
        <f t="shared" si="0"/>
        <v xml:space="preserve"> </v>
      </c>
      <c r="P23" s="159" t="str">
        <f t="shared" si="1"/>
        <v xml:space="preserve"> </v>
      </c>
      <c r="Q23" s="41" t="str">
        <f t="shared" si="2"/>
        <v xml:space="preserve"> </v>
      </c>
      <c r="R23" s="41" t="str">
        <f t="shared" si="3"/>
        <v xml:space="preserve"> </v>
      </c>
      <c r="S23" s="41" t="str">
        <f t="shared" si="4"/>
        <v xml:space="preserve"> </v>
      </c>
      <c r="T23" s="41" t="str">
        <f t="shared" si="5"/>
        <v xml:space="preserve"> </v>
      </c>
      <c r="U23" s="41" t="str">
        <f t="shared" si="6"/>
        <v xml:space="preserve"> </v>
      </c>
      <c r="V23" s="41" t="str">
        <f t="shared" si="7"/>
        <v xml:space="preserve"> </v>
      </c>
    </row>
    <row r="24" spans="1:22" x14ac:dyDescent="0.2">
      <c r="A24" s="45" t="s">
        <v>559</v>
      </c>
      <c r="B24" s="45">
        <v>10113</v>
      </c>
      <c r="C24" s="156" t="s">
        <v>109</v>
      </c>
      <c r="D24" s="42" t="s">
        <v>110</v>
      </c>
      <c r="E24" s="45" t="s">
        <v>773</v>
      </c>
      <c r="F24" s="41">
        <v>6</v>
      </c>
      <c r="G24" s="41" t="s">
        <v>157</v>
      </c>
      <c r="H24" s="41">
        <v>2</v>
      </c>
      <c r="I24" s="41">
        <v>6</v>
      </c>
      <c r="J24" s="41" t="s">
        <v>231</v>
      </c>
      <c r="N24" s="44"/>
      <c r="O24" s="41" t="str">
        <f t="shared" si="0"/>
        <v xml:space="preserve"> </v>
      </c>
      <c r="P24" s="159" t="str">
        <f t="shared" si="1"/>
        <v xml:space="preserve"> </v>
      </c>
      <c r="Q24" s="41" t="str">
        <f t="shared" si="2"/>
        <v xml:space="preserve"> </v>
      </c>
      <c r="R24" s="41" t="str">
        <f t="shared" si="3"/>
        <v xml:space="preserve"> </v>
      </c>
      <c r="S24" s="41" t="str">
        <f t="shared" si="4"/>
        <v xml:space="preserve"> </v>
      </c>
      <c r="T24" s="41" t="str">
        <f t="shared" si="5"/>
        <v xml:space="preserve"> </v>
      </c>
      <c r="U24" s="41" t="str">
        <f t="shared" si="6"/>
        <v xml:space="preserve"> </v>
      </c>
      <c r="V24" s="41" t="str">
        <f t="shared" si="7"/>
        <v xml:space="preserve"> </v>
      </c>
    </row>
    <row r="25" spans="1:22" x14ac:dyDescent="0.2">
      <c r="A25" s="45" t="s">
        <v>560</v>
      </c>
      <c r="B25" s="45">
        <v>10114</v>
      </c>
      <c r="C25" s="156" t="s">
        <v>111</v>
      </c>
      <c r="D25" s="42" t="s">
        <v>112</v>
      </c>
      <c r="E25" s="45" t="s">
        <v>773</v>
      </c>
      <c r="F25" s="41">
        <v>6</v>
      </c>
      <c r="G25" s="41" t="s">
        <v>157</v>
      </c>
      <c r="H25" s="41">
        <v>2</v>
      </c>
      <c r="I25" s="41">
        <v>8</v>
      </c>
      <c r="J25" s="41" t="s">
        <v>231</v>
      </c>
      <c r="N25" s="41"/>
      <c r="O25" s="41" t="str">
        <f t="shared" si="0"/>
        <v xml:space="preserve"> </v>
      </c>
      <c r="P25" s="159" t="str">
        <f t="shared" si="1"/>
        <v xml:space="preserve"> </v>
      </c>
      <c r="Q25" s="41" t="str">
        <f t="shared" si="2"/>
        <v xml:space="preserve"> </v>
      </c>
      <c r="R25" s="41" t="str">
        <f t="shared" si="3"/>
        <v xml:space="preserve"> </v>
      </c>
      <c r="S25" s="41" t="str">
        <f t="shared" si="4"/>
        <v xml:space="preserve"> </v>
      </c>
      <c r="T25" s="41" t="str">
        <f t="shared" si="5"/>
        <v xml:space="preserve"> </v>
      </c>
      <c r="U25" s="41" t="str">
        <f t="shared" si="6"/>
        <v xml:space="preserve"> </v>
      </c>
      <c r="V25" s="41" t="str">
        <f t="shared" si="7"/>
        <v xml:space="preserve"> </v>
      </c>
    </row>
    <row r="26" spans="1:22" x14ac:dyDescent="0.2">
      <c r="A26" s="45" t="s">
        <v>561</v>
      </c>
      <c r="B26" s="45">
        <v>10115</v>
      </c>
      <c r="C26" s="156" t="s">
        <v>113</v>
      </c>
      <c r="D26" s="42" t="s">
        <v>114</v>
      </c>
      <c r="E26" s="45" t="s">
        <v>773</v>
      </c>
      <c r="F26" s="41">
        <v>4</v>
      </c>
      <c r="G26" s="41" t="s">
        <v>141</v>
      </c>
      <c r="H26" s="41">
        <v>2</v>
      </c>
      <c r="I26" s="41">
        <v>4</v>
      </c>
      <c r="J26" s="41" t="s">
        <v>231</v>
      </c>
      <c r="N26" s="41" t="s">
        <v>353</v>
      </c>
      <c r="O26" s="41">
        <f t="shared" si="0"/>
        <v>12085</v>
      </c>
      <c r="P26" s="159" t="str">
        <f t="shared" si="1"/>
        <v>Diseño de Interacción y Animación</v>
      </c>
      <c r="Q26" s="41" t="str">
        <f t="shared" si="2"/>
        <v>LDDI1217</v>
      </c>
      <c r="R26" s="41" t="str">
        <f t="shared" si="3"/>
        <v>suj</v>
      </c>
      <c r="S26" s="41">
        <f t="shared" si="4"/>
        <v>4</v>
      </c>
      <c r="T26" s="41" t="str">
        <f t="shared" si="5"/>
        <v>taller</v>
      </c>
      <c r="U26" s="41">
        <f t="shared" si="6"/>
        <v>1</v>
      </c>
      <c r="V26" s="41">
        <f t="shared" si="7"/>
        <v>6</v>
      </c>
    </row>
    <row r="27" spans="1:22" x14ac:dyDescent="0.2">
      <c r="A27" s="45" t="s">
        <v>616</v>
      </c>
      <c r="B27" s="45">
        <v>10116</v>
      </c>
      <c r="C27" s="156" t="s">
        <v>115</v>
      </c>
      <c r="D27" s="42" t="s">
        <v>116</v>
      </c>
      <c r="E27" s="45" t="s">
        <v>773</v>
      </c>
      <c r="F27" s="41">
        <v>2</v>
      </c>
      <c r="G27" s="41" t="s">
        <v>141</v>
      </c>
      <c r="H27" s="41">
        <v>3</v>
      </c>
      <c r="I27" s="41">
        <v>8</v>
      </c>
      <c r="J27" s="41" t="s">
        <v>231</v>
      </c>
      <c r="N27" s="41"/>
      <c r="P27" s="18"/>
    </row>
    <row r="28" spans="1:22" x14ac:dyDescent="0.2">
      <c r="A28" s="45" t="s">
        <v>562</v>
      </c>
      <c r="B28" s="45">
        <v>10117</v>
      </c>
      <c r="C28" s="156" t="s">
        <v>117</v>
      </c>
      <c r="D28" s="42" t="s">
        <v>118</v>
      </c>
      <c r="E28" s="45" t="s">
        <v>773</v>
      </c>
      <c r="F28" s="41">
        <v>4</v>
      </c>
      <c r="G28" s="41" t="s">
        <v>157</v>
      </c>
      <c r="H28" s="41">
        <v>2</v>
      </c>
      <c r="I28" s="41">
        <v>6</v>
      </c>
      <c r="J28" s="41" t="s">
        <v>231</v>
      </c>
      <c r="N28" s="41"/>
      <c r="P28" s="18"/>
    </row>
    <row r="29" spans="1:22" x14ac:dyDescent="0.2">
      <c r="A29" s="45" t="s">
        <v>564</v>
      </c>
      <c r="B29" s="45">
        <v>10120</v>
      </c>
      <c r="C29" s="156" t="s">
        <v>119</v>
      </c>
      <c r="D29" s="42" t="s">
        <v>120</v>
      </c>
      <c r="E29" s="45" t="s">
        <v>773</v>
      </c>
      <c r="F29" s="41">
        <v>4</v>
      </c>
      <c r="G29" s="41" t="s">
        <v>157</v>
      </c>
      <c r="H29" s="41">
        <v>3</v>
      </c>
      <c r="I29" s="41">
        <v>6</v>
      </c>
      <c r="J29" s="41" t="s">
        <v>231</v>
      </c>
      <c r="N29" s="41"/>
      <c r="P29" s="18"/>
    </row>
    <row r="30" spans="1:22" x14ac:dyDescent="0.2">
      <c r="A30" s="45" t="s">
        <v>590</v>
      </c>
      <c r="B30" s="45">
        <v>10126</v>
      </c>
      <c r="C30" s="156" t="s">
        <v>152</v>
      </c>
      <c r="D30" s="42" t="s">
        <v>153</v>
      </c>
      <c r="E30" s="45" t="s">
        <v>773</v>
      </c>
      <c r="F30" s="41">
        <v>4</v>
      </c>
      <c r="G30" s="41" t="s">
        <v>141</v>
      </c>
      <c r="H30" s="41" t="s">
        <v>145</v>
      </c>
      <c r="I30" s="41">
        <v>6</v>
      </c>
      <c r="J30" s="41" t="s">
        <v>231</v>
      </c>
      <c r="N30" s="41"/>
      <c r="P30" s="18"/>
    </row>
    <row r="31" spans="1:22" x14ac:dyDescent="0.2">
      <c r="A31" s="45" t="s">
        <v>570</v>
      </c>
      <c r="B31" s="45">
        <v>10129</v>
      </c>
      <c r="C31" s="156" t="s">
        <v>121</v>
      </c>
      <c r="D31" s="42" t="s">
        <v>122</v>
      </c>
      <c r="E31" s="45" t="s">
        <v>773</v>
      </c>
      <c r="F31" s="41">
        <v>4</v>
      </c>
      <c r="G31" s="41" t="s">
        <v>141</v>
      </c>
      <c r="H31" s="41">
        <v>4</v>
      </c>
      <c r="I31" s="41">
        <v>6</v>
      </c>
      <c r="J31" s="41" t="s">
        <v>231</v>
      </c>
      <c r="N31" s="41"/>
      <c r="P31" s="18"/>
    </row>
    <row r="32" spans="1:22" x14ac:dyDescent="0.2">
      <c r="A32" s="45" t="s">
        <v>565</v>
      </c>
      <c r="B32" s="45">
        <v>10135</v>
      </c>
      <c r="C32" s="156" t="s">
        <v>123</v>
      </c>
      <c r="D32" s="42" t="s">
        <v>124</v>
      </c>
      <c r="E32" s="45" t="s">
        <v>773</v>
      </c>
      <c r="F32" s="41">
        <v>3</v>
      </c>
      <c r="G32" s="41" t="s">
        <v>157</v>
      </c>
      <c r="H32" s="41">
        <v>3</v>
      </c>
      <c r="I32" s="41">
        <v>4</v>
      </c>
      <c r="J32" s="41" t="s">
        <v>231</v>
      </c>
      <c r="N32" s="41"/>
      <c r="P32" s="18"/>
    </row>
    <row r="33" spans="1:22" x14ac:dyDescent="0.2">
      <c r="A33" s="45" t="s">
        <v>571</v>
      </c>
      <c r="B33" s="45">
        <v>10136</v>
      </c>
      <c r="C33" s="156" t="s">
        <v>125</v>
      </c>
      <c r="D33" s="42" t="s">
        <v>37</v>
      </c>
      <c r="E33" s="45" t="s">
        <v>773</v>
      </c>
      <c r="F33" s="41">
        <v>4</v>
      </c>
      <c r="G33" s="41" t="s">
        <v>68</v>
      </c>
      <c r="H33" s="41">
        <v>4</v>
      </c>
      <c r="I33" s="41">
        <v>6</v>
      </c>
      <c r="J33" s="41" t="s">
        <v>231</v>
      </c>
      <c r="N33" s="41"/>
      <c r="P33" s="18"/>
    </row>
    <row r="34" spans="1:22" x14ac:dyDescent="0.2">
      <c r="A34" s="45" t="s">
        <v>583</v>
      </c>
      <c r="B34" s="45">
        <v>10139</v>
      </c>
      <c r="C34" s="156" t="s">
        <v>38</v>
      </c>
      <c r="D34" s="42" t="s">
        <v>39</v>
      </c>
      <c r="E34" s="45" t="s">
        <v>773</v>
      </c>
      <c r="F34" s="41">
        <v>2</v>
      </c>
      <c r="G34" s="41" t="s">
        <v>157</v>
      </c>
      <c r="H34" s="41">
        <v>6</v>
      </c>
      <c r="I34" s="41">
        <v>4</v>
      </c>
      <c r="J34" s="41" t="s">
        <v>231</v>
      </c>
      <c r="N34" s="41"/>
      <c r="P34" s="18"/>
    </row>
    <row r="35" spans="1:22" x14ac:dyDescent="0.2">
      <c r="A35" s="45" t="s">
        <v>586</v>
      </c>
      <c r="B35" s="45">
        <v>10146</v>
      </c>
      <c r="C35" s="156" t="s">
        <v>40</v>
      </c>
      <c r="D35" s="42" t="s">
        <v>41</v>
      </c>
      <c r="E35" s="45" t="s">
        <v>773</v>
      </c>
      <c r="F35" s="41">
        <v>2</v>
      </c>
      <c r="G35" s="41" t="s">
        <v>141</v>
      </c>
      <c r="H35" s="41">
        <v>8</v>
      </c>
      <c r="I35" s="41">
        <v>4</v>
      </c>
      <c r="J35" s="41" t="s">
        <v>231</v>
      </c>
      <c r="N35" s="41"/>
      <c r="P35" s="18"/>
    </row>
    <row r="36" spans="1:22" x14ac:dyDescent="0.2">
      <c r="A36" s="43" t="s">
        <v>591</v>
      </c>
      <c r="B36" s="76">
        <v>10148</v>
      </c>
      <c r="C36" s="157" t="s">
        <v>155</v>
      </c>
      <c r="D36" s="58" t="s">
        <v>156</v>
      </c>
      <c r="E36" s="45" t="s">
        <v>773</v>
      </c>
      <c r="F36" s="44">
        <v>4</v>
      </c>
      <c r="G36" s="44" t="s">
        <v>157</v>
      </c>
      <c r="H36" s="44" t="s">
        <v>145</v>
      </c>
      <c r="I36" s="54">
        <v>8</v>
      </c>
      <c r="J36" s="41" t="s">
        <v>231</v>
      </c>
      <c r="N36" s="41"/>
      <c r="P36" s="18"/>
    </row>
    <row r="37" spans="1:22" x14ac:dyDescent="0.2">
      <c r="A37" s="43" t="s">
        <v>592</v>
      </c>
      <c r="B37" s="43">
        <v>10151</v>
      </c>
      <c r="C37" s="158" t="s">
        <v>158</v>
      </c>
      <c r="D37" s="55" t="s">
        <v>159</v>
      </c>
      <c r="E37" s="45" t="s">
        <v>773</v>
      </c>
      <c r="F37" s="44">
        <v>4</v>
      </c>
      <c r="G37" s="44" t="s">
        <v>68</v>
      </c>
      <c r="H37" s="44" t="s">
        <v>145</v>
      </c>
      <c r="I37" s="44">
        <v>8</v>
      </c>
      <c r="J37" s="41" t="s">
        <v>231</v>
      </c>
      <c r="N37" s="41"/>
      <c r="P37" s="18"/>
    </row>
    <row r="38" spans="1:22" x14ac:dyDescent="0.2">
      <c r="A38" s="43" t="s">
        <v>593</v>
      </c>
      <c r="B38" s="43">
        <v>10152</v>
      </c>
      <c r="C38" s="158" t="s">
        <v>71</v>
      </c>
      <c r="D38" s="55" t="s">
        <v>72</v>
      </c>
      <c r="E38" s="45" t="s">
        <v>773</v>
      </c>
      <c r="F38" s="44">
        <v>4</v>
      </c>
      <c r="G38" s="44" t="s">
        <v>157</v>
      </c>
      <c r="H38" s="44" t="s">
        <v>145</v>
      </c>
      <c r="I38" s="44">
        <v>8</v>
      </c>
      <c r="J38" s="41" t="s">
        <v>231</v>
      </c>
      <c r="N38" s="41"/>
      <c r="P38" s="18"/>
    </row>
    <row r="39" spans="1:22" x14ac:dyDescent="0.2">
      <c r="A39" s="43" t="s">
        <v>594</v>
      </c>
      <c r="B39" s="41">
        <v>10154</v>
      </c>
      <c r="C39" s="18" t="s">
        <v>73</v>
      </c>
      <c r="D39" s="40" t="s">
        <v>74</v>
      </c>
      <c r="E39" s="45" t="s">
        <v>773</v>
      </c>
      <c r="F39" s="41">
        <v>4</v>
      </c>
      <c r="G39" s="40" t="s">
        <v>19</v>
      </c>
      <c r="H39" s="41" t="s">
        <v>145</v>
      </c>
      <c r="I39" s="41">
        <v>8</v>
      </c>
      <c r="J39" s="41" t="s">
        <v>231</v>
      </c>
      <c r="N39" s="41"/>
      <c r="P39" s="18"/>
    </row>
    <row r="40" spans="1:22" x14ac:dyDescent="0.2">
      <c r="A40" s="43" t="s">
        <v>595</v>
      </c>
      <c r="B40" s="43">
        <v>10155</v>
      </c>
      <c r="C40" s="158" t="s">
        <v>77</v>
      </c>
      <c r="D40" s="55" t="s">
        <v>78</v>
      </c>
      <c r="E40" s="45" t="s">
        <v>773</v>
      </c>
      <c r="F40" s="44">
        <v>4</v>
      </c>
      <c r="G40" s="44" t="s">
        <v>157</v>
      </c>
      <c r="H40" s="44" t="s">
        <v>145</v>
      </c>
      <c r="I40" s="44">
        <v>8</v>
      </c>
      <c r="J40" s="41" t="s">
        <v>231</v>
      </c>
      <c r="N40" s="41"/>
      <c r="P40" s="18"/>
    </row>
    <row r="41" spans="1:22" x14ac:dyDescent="0.2">
      <c r="A41" s="45" t="s">
        <v>615</v>
      </c>
      <c r="B41" s="45">
        <v>10159</v>
      </c>
      <c r="C41" s="156" t="s">
        <v>42</v>
      </c>
      <c r="D41" s="42" t="s">
        <v>43</v>
      </c>
      <c r="E41" s="45" t="s">
        <v>773</v>
      </c>
      <c r="F41" s="41">
        <v>0</v>
      </c>
      <c r="G41" s="41" t="s">
        <v>141</v>
      </c>
      <c r="H41" s="41">
        <v>7</v>
      </c>
      <c r="I41" s="41">
        <v>16</v>
      </c>
      <c r="J41" s="41" t="s">
        <v>207</v>
      </c>
      <c r="N41" s="41"/>
      <c r="P41" s="18"/>
    </row>
    <row r="42" spans="1:22" x14ac:dyDescent="0.2">
      <c r="A42" s="45" t="s">
        <v>609</v>
      </c>
      <c r="B42" s="45">
        <v>10160</v>
      </c>
      <c r="C42" s="156" t="s">
        <v>44</v>
      </c>
      <c r="D42" s="42" t="s">
        <v>45</v>
      </c>
      <c r="E42" s="45" t="s">
        <v>773</v>
      </c>
      <c r="F42" s="41">
        <v>4</v>
      </c>
      <c r="G42" s="41" t="s">
        <v>141</v>
      </c>
      <c r="H42" s="41">
        <v>2</v>
      </c>
      <c r="I42" s="41">
        <v>6</v>
      </c>
      <c r="J42" s="41" t="s">
        <v>248</v>
      </c>
      <c r="N42" s="41" t="s">
        <v>532</v>
      </c>
      <c r="O42" s="41">
        <f>IF(N42&lt;&gt;0,VLOOKUP(N42,A$90:B$179,2,FALSE)," ")</f>
        <v>12360</v>
      </c>
      <c r="P42" s="159" t="str">
        <f>IF(N42&lt;&gt;0,VLOOKUP(N42,A$90:C$179,3,FALSE)," ")</f>
        <v>Diseño Interactivo y Ética</v>
      </c>
      <c r="Q42" s="41" t="str">
        <f>IF(N42&lt;&gt;0,VLOOKUP(N42,A$90:D$179,4,FALSE)," ")</f>
        <v>LYRU1228</v>
      </c>
      <c r="R42" s="41" t="str">
        <f>IF(N42&lt;&gt;0,VLOOKUP(N42,A$90:F$179,5,FALSE)," ")</f>
        <v>suj</v>
      </c>
      <c r="S42" s="41">
        <f>IF(N42&lt;&gt;0,VLOOKUP(N42,A$90:G$179,6,FALSE)," ")</f>
        <v>4</v>
      </c>
      <c r="T42" s="41" t="str">
        <f>IF(N42&lt;&gt;0,VLOOKUP(N42,A$90:H$179,7,FALSE)," ")</f>
        <v>salón</v>
      </c>
      <c r="U42" s="41">
        <f>IF(N42&lt;&gt;0,VLOOKUP(N42,A$90:I$179,8,FALSE)," ")</f>
        <v>8</v>
      </c>
      <c r="V42" s="41">
        <f>IF(N42&lt;&gt;0,VLOOKUP(N42,A$90:J$179,9,FALSE)," ")</f>
        <v>6</v>
      </c>
    </row>
    <row r="43" spans="1:22" x14ac:dyDescent="0.2">
      <c r="A43" s="45" t="s">
        <v>620</v>
      </c>
      <c r="B43" s="45">
        <v>10215</v>
      </c>
      <c r="C43" s="156" t="s">
        <v>46</v>
      </c>
      <c r="D43" s="42" t="s">
        <v>47</v>
      </c>
      <c r="E43" s="45" t="s">
        <v>773</v>
      </c>
      <c r="F43" s="41">
        <v>4</v>
      </c>
      <c r="G43" s="41" t="s">
        <v>141</v>
      </c>
      <c r="H43" s="41">
        <v>5</v>
      </c>
      <c r="I43" s="41">
        <v>6</v>
      </c>
      <c r="J43" s="41" t="s">
        <v>215</v>
      </c>
      <c r="N43" s="41"/>
      <c r="P43" s="18"/>
    </row>
    <row r="44" spans="1:22" x14ac:dyDescent="0.2">
      <c r="A44" s="45" t="s">
        <v>575</v>
      </c>
      <c r="B44" s="45">
        <v>10217</v>
      </c>
      <c r="C44" s="156" t="s">
        <v>48</v>
      </c>
      <c r="D44" s="42" t="s">
        <v>49</v>
      </c>
      <c r="E44" s="45" t="s">
        <v>773</v>
      </c>
      <c r="F44" s="41">
        <v>6</v>
      </c>
      <c r="G44" s="41" t="s">
        <v>141</v>
      </c>
      <c r="H44" s="41">
        <v>5</v>
      </c>
      <c r="I44" s="41">
        <v>8</v>
      </c>
      <c r="J44" s="41" t="s">
        <v>215</v>
      </c>
      <c r="N44" s="41"/>
      <c r="O44" s="37"/>
      <c r="P44" s="18"/>
    </row>
    <row r="45" spans="1:22" x14ac:dyDescent="0.2">
      <c r="A45" s="45" t="s">
        <v>579</v>
      </c>
      <c r="B45" s="45">
        <v>10220</v>
      </c>
      <c r="C45" s="156" t="s">
        <v>50</v>
      </c>
      <c r="D45" s="42" t="s">
        <v>51</v>
      </c>
      <c r="E45" s="45" t="s">
        <v>773</v>
      </c>
      <c r="F45" s="41">
        <v>6</v>
      </c>
      <c r="G45" s="41" t="s">
        <v>141</v>
      </c>
      <c r="H45" s="41">
        <v>4</v>
      </c>
      <c r="I45" s="41">
        <v>8</v>
      </c>
      <c r="J45" s="41" t="s">
        <v>215</v>
      </c>
      <c r="N45" s="41"/>
      <c r="O45" s="37"/>
      <c r="P45" s="18"/>
    </row>
    <row r="46" spans="1:22" x14ac:dyDescent="0.2">
      <c r="A46" s="45" t="s">
        <v>596</v>
      </c>
      <c r="B46" s="45">
        <v>10222</v>
      </c>
      <c r="C46" s="156" t="s">
        <v>81</v>
      </c>
      <c r="D46" s="42" t="s">
        <v>82</v>
      </c>
      <c r="E46" s="45" t="s">
        <v>773</v>
      </c>
      <c r="F46" s="41">
        <v>6</v>
      </c>
      <c r="G46" s="41" t="s">
        <v>141</v>
      </c>
      <c r="H46" s="41" t="s">
        <v>145</v>
      </c>
      <c r="I46" s="41">
        <v>8</v>
      </c>
      <c r="J46" s="41" t="s">
        <v>215</v>
      </c>
      <c r="N46" s="41"/>
      <c r="O46" s="37"/>
      <c r="P46" s="18"/>
    </row>
    <row r="47" spans="1:22" x14ac:dyDescent="0.2">
      <c r="A47" s="45" t="s">
        <v>587</v>
      </c>
      <c r="B47" s="45">
        <v>10423</v>
      </c>
      <c r="C47" s="156" t="s">
        <v>52</v>
      </c>
      <c r="D47" s="42" t="s">
        <v>53</v>
      </c>
      <c r="E47" s="45" t="s">
        <v>773</v>
      </c>
      <c r="F47" s="41">
        <v>6</v>
      </c>
      <c r="G47" s="41" t="s">
        <v>141</v>
      </c>
      <c r="H47" s="41">
        <v>7</v>
      </c>
      <c r="I47" s="41">
        <v>6</v>
      </c>
      <c r="J47" s="41" t="s">
        <v>246</v>
      </c>
      <c r="N47" s="41"/>
      <c r="O47" s="37"/>
      <c r="P47" s="18"/>
    </row>
    <row r="48" spans="1:22" x14ac:dyDescent="0.2">
      <c r="A48" s="45" t="s">
        <v>580</v>
      </c>
      <c r="B48" s="45">
        <v>10525</v>
      </c>
      <c r="C48" s="156" t="s">
        <v>54</v>
      </c>
      <c r="D48" s="42" t="s">
        <v>55</v>
      </c>
      <c r="E48" s="45" t="s">
        <v>773</v>
      </c>
      <c r="F48" s="41">
        <v>2</v>
      </c>
      <c r="G48" s="41" t="s">
        <v>141</v>
      </c>
      <c r="H48" s="41">
        <v>5</v>
      </c>
      <c r="I48" s="41">
        <v>8</v>
      </c>
      <c r="J48" s="41" t="s">
        <v>239</v>
      </c>
      <c r="N48" s="41"/>
      <c r="O48" s="37"/>
      <c r="P48" s="18"/>
    </row>
    <row r="49" spans="1:16" x14ac:dyDescent="0.2">
      <c r="A49" s="45" t="s">
        <v>584</v>
      </c>
      <c r="B49" s="45">
        <v>10530</v>
      </c>
      <c r="C49" s="156" t="s">
        <v>56</v>
      </c>
      <c r="D49" s="42" t="s">
        <v>57</v>
      </c>
      <c r="E49" s="45" t="s">
        <v>773</v>
      </c>
      <c r="F49" s="41">
        <v>2</v>
      </c>
      <c r="G49" s="41" t="s">
        <v>141</v>
      </c>
      <c r="H49" s="41">
        <v>6</v>
      </c>
      <c r="I49" s="41">
        <v>6</v>
      </c>
      <c r="J49" s="41" t="s">
        <v>239</v>
      </c>
      <c r="N49" s="41"/>
      <c r="O49" s="37"/>
      <c r="P49" s="18"/>
    </row>
    <row r="50" spans="1:16" x14ac:dyDescent="0.2">
      <c r="A50" s="45" t="s">
        <v>572</v>
      </c>
      <c r="B50" s="45">
        <v>10681</v>
      </c>
      <c r="C50" s="156" t="s">
        <v>58</v>
      </c>
      <c r="D50" s="42" t="s">
        <v>59</v>
      </c>
      <c r="E50" s="45" t="s">
        <v>773</v>
      </c>
      <c r="F50" s="41">
        <v>4</v>
      </c>
      <c r="G50" s="41" t="s">
        <v>141</v>
      </c>
      <c r="H50" s="41">
        <v>4</v>
      </c>
      <c r="I50" s="41">
        <v>6</v>
      </c>
      <c r="J50" s="41" t="s">
        <v>241</v>
      </c>
      <c r="N50" s="41"/>
      <c r="O50" s="37"/>
      <c r="P50" s="18"/>
    </row>
    <row r="51" spans="1:16" x14ac:dyDescent="0.2">
      <c r="A51" s="45" t="s">
        <v>597</v>
      </c>
      <c r="B51" s="45">
        <v>10713</v>
      </c>
      <c r="C51" s="156" t="s">
        <v>85</v>
      </c>
      <c r="D51" s="42" t="s">
        <v>7</v>
      </c>
      <c r="E51" s="45" t="s">
        <v>773</v>
      </c>
      <c r="F51" s="41">
        <v>2</v>
      </c>
      <c r="G51" s="41" t="s">
        <v>157</v>
      </c>
      <c r="H51" s="41" t="s">
        <v>145</v>
      </c>
      <c r="I51" s="41">
        <v>4</v>
      </c>
      <c r="J51" s="41" t="s">
        <v>224</v>
      </c>
      <c r="N51" s="41"/>
      <c r="O51" s="37"/>
      <c r="P51" s="18"/>
    </row>
    <row r="52" spans="1:16" x14ac:dyDescent="0.2">
      <c r="A52" s="45" t="s">
        <v>581</v>
      </c>
      <c r="B52" s="45">
        <v>10714</v>
      </c>
      <c r="C52" s="156" t="s">
        <v>60</v>
      </c>
      <c r="D52" s="42" t="s">
        <v>61</v>
      </c>
      <c r="E52" s="45" t="s">
        <v>773</v>
      </c>
      <c r="F52" s="41">
        <v>2</v>
      </c>
      <c r="G52" s="41" t="s">
        <v>141</v>
      </c>
      <c r="H52" s="41">
        <v>6</v>
      </c>
      <c r="I52" s="41">
        <v>4</v>
      </c>
      <c r="J52" s="41" t="s">
        <v>243</v>
      </c>
      <c r="N52" s="41"/>
      <c r="O52" s="37"/>
      <c r="P52" s="18"/>
    </row>
    <row r="53" spans="1:16" x14ac:dyDescent="0.2">
      <c r="A53" s="45" t="s">
        <v>556</v>
      </c>
      <c r="B53" s="45">
        <v>10726</v>
      </c>
      <c r="C53" s="156" t="s">
        <v>62</v>
      </c>
      <c r="D53" s="42" t="s">
        <v>63</v>
      </c>
      <c r="E53" s="45" t="s">
        <v>773</v>
      </c>
      <c r="F53" s="41">
        <v>4</v>
      </c>
      <c r="G53" s="41" t="s">
        <v>68</v>
      </c>
      <c r="H53" s="41">
        <v>1</v>
      </c>
      <c r="I53" s="41">
        <v>4</v>
      </c>
      <c r="J53" s="41" t="s">
        <v>235</v>
      </c>
      <c r="N53" s="41"/>
      <c r="P53" s="18"/>
    </row>
    <row r="54" spans="1:16" x14ac:dyDescent="0.2">
      <c r="A54" s="45" t="s">
        <v>563</v>
      </c>
      <c r="B54" s="45">
        <v>10728</v>
      </c>
      <c r="C54" s="156" t="s">
        <v>64</v>
      </c>
      <c r="D54" s="42" t="s">
        <v>65</v>
      </c>
      <c r="E54" s="45" t="s">
        <v>773</v>
      </c>
      <c r="F54" s="41">
        <v>3</v>
      </c>
      <c r="G54" s="41" t="s">
        <v>68</v>
      </c>
      <c r="H54" s="41">
        <v>3</v>
      </c>
      <c r="I54" s="41">
        <v>4</v>
      </c>
      <c r="J54" s="41" t="s">
        <v>233</v>
      </c>
      <c r="N54" s="41"/>
      <c r="P54" s="18"/>
    </row>
    <row r="55" spans="1:16" x14ac:dyDescent="0.2">
      <c r="A55" s="45" t="s">
        <v>576</v>
      </c>
      <c r="B55" s="45">
        <v>10729</v>
      </c>
      <c r="C55" s="156" t="s">
        <v>66</v>
      </c>
      <c r="D55" s="42" t="s">
        <v>67</v>
      </c>
      <c r="E55" s="45" t="s">
        <v>773</v>
      </c>
      <c r="F55" s="41">
        <v>4</v>
      </c>
      <c r="G55" s="41" t="s">
        <v>141</v>
      </c>
      <c r="H55" s="41">
        <v>5</v>
      </c>
      <c r="I55" s="41">
        <v>8</v>
      </c>
      <c r="J55" s="41" t="s">
        <v>233</v>
      </c>
      <c r="N55" s="41"/>
      <c r="P55" s="18"/>
    </row>
    <row r="56" spans="1:16" x14ac:dyDescent="0.2">
      <c r="A56" s="45" t="s">
        <v>598</v>
      </c>
      <c r="B56" s="45">
        <v>10730</v>
      </c>
      <c r="C56" s="156" t="s">
        <v>10</v>
      </c>
      <c r="D56" s="42" t="s">
        <v>11</v>
      </c>
      <c r="E56" s="45" t="s">
        <v>773</v>
      </c>
      <c r="F56" s="41">
        <v>2</v>
      </c>
      <c r="G56" s="41" t="s">
        <v>68</v>
      </c>
      <c r="H56" s="41" t="s">
        <v>145</v>
      </c>
      <c r="I56" s="41">
        <v>6</v>
      </c>
      <c r="J56" s="41" t="s">
        <v>233</v>
      </c>
      <c r="N56" s="41"/>
      <c r="P56" s="18"/>
    </row>
    <row r="57" spans="1:16" x14ac:dyDescent="0.2">
      <c r="A57" s="45" t="s">
        <v>599</v>
      </c>
      <c r="B57" s="45">
        <v>10731</v>
      </c>
      <c r="C57" s="156" t="s">
        <v>14</v>
      </c>
      <c r="D57" s="42" t="s">
        <v>15</v>
      </c>
      <c r="E57" s="45" t="s">
        <v>773</v>
      </c>
      <c r="F57" s="41">
        <v>4</v>
      </c>
      <c r="G57" s="41" t="s">
        <v>141</v>
      </c>
      <c r="H57" s="41" t="s">
        <v>145</v>
      </c>
      <c r="I57" s="41">
        <v>8</v>
      </c>
      <c r="J57" s="41" t="s">
        <v>233</v>
      </c>
      <c r="N57" s="41"/>
      <c r="P57" s="18"/>
    </row>
    <row r="58" spans="1:16" x14ac:dyDescent="0.2">
      <c r="A58" s="45" t="s">
        <v>600</v>
      </c>
      <c r="B58" s="45">
        <v>10732</v>
      </c>
      <c r="C58" s="156" t="s">
        <v>18</v>
      </c>
      <c r="D58" s="42" t="s">
        <v>86</v>
      </c>
      <c r="E58" s="45" t="s">
        <v>773</v>
      </c>
      <c r="F58" s="41">
        <v>4</v>
      </c>
      <c r="G58" s="41" t="s">
        <v>68</v>
      </c>
      <c r="H58" s="41" t="s">
        <v>145</v>
      </c>
      <c r="I58" s="41">
        <v>8</v>
      </c>
      <c r="J58" s="41" t="s">
        <v>233</v>
      </c>
      <c r="N58" s="41"/>
      <c r="P58" s="18"/>
    </row>
    <row r="59" spans="1:16" x14ac:dyDescent="0.2">
      <c r="A59" s="45" t="s">
        <v>601</v>
      </c>
      <c r="B59" s="45">
        <v>10733</v>
      </c>
      <c r="C59" s="156" t="s">
        <v>89</v>
      </c>
      <c r="D59" s="42" t="s">
        <v>90</v>
      </c>
      <c r="E59" s="45" t="s">
        <v>773</v>
      </c>
      <c r="F59" s="41">
        <v>4</v>
      </c>
      <c r="G59" s="41" t="s">
        <v>141</v>
      </c>
      <c r="H59" s="41" t="s">
        <v>145</v>
      </c>
      <c r="I59" s="41">
        <v>8</v>
      </c>
      <c r="J59" s="41" t="s">
        <v>233</v>
      </c>
      <c r="N59" s="41"/>
      <c r="P59" s="18"/>
    </row>
    <row r="60" spans="1:16" x14ac:dyDescent="0.2">
      <c r="A60" s="45" t="s">
        <v>602</v>
      </c>
      <c r="B60" s="45">
        <v>10753</v>
      </c>
      <c r="C60" s="156" t="s">
        <v>178</v>
      </c>
      <c r="D60" s="42" t="s">
        <v>179</v>
      </c>
      <c r="E60" s="45" t="s">
        <v>773</v>
      </c>
      <c r="F60" s="41">
        <v>2</v>
      </c>
      <c r="G60" s="41" t="s">
        <v>141</v>
      </c>
      <c r="H60" s="41" t="s">
        <v>145</v>
      </c>
      <c r="I60" s="41">
        <v>8</v>
      </c>
      <c r="J60" s="41" t="s">
        <v>233</v>
      </c>
      <c r="N60" s="41"/>
      <c r="P60" s="18"/>
    </row>
    <row r="61" spans="1:16" x14ac:dyDescent="0.2">
      <c r="A61" s="45" t="s">
        <v>603</v>
      </c>
      <c r="B61" s="45">
        <v>10849</v>
      </c>
      <c r="C61" s="156" t="s">
        <v>182</v>
      </c>
      <c r="D61" s="42" t="s">
        <v>183</v>
      </c>
      <c r="E61" s="45" t="s">
        <v>773</v>
      </c>
      <c r="F61" s="41">
        <v>2</v>
      </c>
      <c r="G61" s="41" t="s">
        <v>141</v>
      </c>
      <c r="H61" s="41" t="s">
        <v>145</v>
      </c>
      <c r="I61" s="41">
        <v>6</v>
      </c>
      <c r="J61" s="41" t="s">
        <v>237</v>
      </c>
      <c r="N61" s="41"/>
      <c r="P61" s="18"/>
    </row>
    <row r="62" spans="1:16" x14ac:dyDescent="0.2">
      <c r="A62" s="45" t="s">
        <v>567</v>
      </c>
      <c r="B62" s="45">
        <v>10944</v>
      </c>
      <c r="C62" s="156" t="s">
        <v>25</v>
      </c>
      <c r="D62" s="42" t="s">
        <v>26</v>
      </c>
      <c r="E62" s="45" t="s">
        <v>773</v>
      </c>
      <c r="F62" s="41">
        <v>6</v>
      </c>
      <c r="G62" s="41" t="s">
        <v>68</v>
      </c>
      <c r="H62" s="41">
        <v>2</v>
      </c>
      <c r="I62" s="41">
        <v>8</v>
      </c>
      <c r="J62" s="41" t="s">
        <v>224</v>
      </c>
      <c r="N62" s="41"/>
      <c r="P62" s="18"/>
    </row>
    <row r="63" spans="1:16" x14ac:dyDescent="0.2">
      <c r="A63" s="45" t="s">
        <v>568</v>
      </c>
      <c r="B63" s="45">
        <v>10945</v>
      </c>
      <c r="C63" s="156" t="s">
        <v>27</v>
      </c>
      <c r="D63" s="42" t="s">
        <v>28</v>
      </c>
      <c r="E63" s="45" t="s">
        <v>773</v>
      </c>
      <c r="F63" s="41">
        <v>6</v>
      </c>
      <c r="G63" s="41" t="s">
        <v>157</v>
      </c>
      <c r="H63" s="41">
        <v>3</v>
      </c>
      <c r="I63" s="41">
        <v>8</v>
      </c>
      <c r="J63" s="41" t="s">
        <v>224</v>
      </c>
      <c r="N63" s="41"/>
      <c r="P63" s="18"/>
    </row>
    <row r="64" spans="1:16" x14ac:dyDescent="0.2">
      <c r="A64" s="45" t="s">
        <v>569</v>
      </c>
      <c r="B64" s="45">
        <v>10946</v>
      </c>
      <c r="C64" s="156" t="s">
        <v>29</v>
      </c>
      <c r="D64" s="42" t="s">
        <v>30</v>
      </c>
      <c r="E64" s="45" t="s">
        <v>773</v>
      </c>
      <c r="F64" s="41">
        <v>4</v>
      </c>
      <c r="G64" s="41" t="s">
        <v>141</v>
      </c>
      <c r="H64" s="41">
        <v>3</v>
      </c>
      <c r="I64" s="41">
        <v>6</v>
      </c>
      <c r="J64" s="41" t="s">
        <v>224</v>
      </c>
      <c r="N64" s="41"/>
      <c r="P64" s="18"/>
    </row>
    <row r="65" spans="1:16" x14ac:dyDescent="0.2">
      <c r="A65" s="45" t="s">
        <v>573</v>
      </c>
      <c r="B65" s="45">
        <v>10947</v>
      </c>
      <c r="C65" s="156" t="s">
        <v>31</v>
      </c>
      <c r="D65" s="42" t="s">
        <v>32</v>
      </c>
      <c r="E65" s="45" t="s">
        <v>773</v>
      </c>
      <c r="F65" s="41">
        <v>6</v>
      </c>
      <c r="G65" s="41" t="s">
        <v>68</v>
      </c>
      <c r="H65" s="41">
        <v>4</v>
      </c>
      <c r="I65" s="41">
        <v>8</v>
      </c>
      <c r="J65" s="41" t="s">
        <v>224</v>
      </c>
      <c r="N65" s="41"/>
      <c r="P65" s="18"/>
    </row>
    <row r="66" spans="1:16" x14ac:dyDescent="0.2">
      <c r="A66" s="45" t="s">
        <v>574</v>
      </c>
      <c r="B66" s="45">
        <v>10948</v>
      </c>
      <c r="C66" s="156" t="s">
        <v>126</v>
      </c>
      <c r="D66" s="42" t="s">
        <v>127</v>
      </c>
      <c r="E66" s="45" t="s">
        <v>773</v>
      </c>
      <c r="F66" s="41">
        <v>6</v>
      </c>
      <c r="G66" s="41" t="s">
        <v>68</v>
      </c>
      <c r="H66" s="41">
        <v>4</v>
      </c>
      <c r="I66" s="41">
        <v>8</v>
      </c>
      <c r="J66" s="41" t="s">
        <v>224</v>
      </c>
      <c r="N66" s="41"/>
      <c r="P66" s="18"/>
    </row>
    <row r="67" spans="1:16" x14ac:dyDescent="0.2">
      <c r="A67" s="45" t="s">
        <v>577</v>
      </c>
      <c r="B67" s="45">
        <v>10949</v>
      </c>
      <c r="C67" s="156" t="s">
        <v>128</v>
      </c>
      <c r="D67" s="42" t="s">
        <v>129</v>
      </c>
      <c r="E67" s="45" t="s">
        <v>773</v>
      </c>
      <c r="F67" s="41">
        <v>4</v>
      </c>
      <c r="G67" s="41" t="s">
        <v>68</v>
      </c>
      <c r="H67" s="41">
        <v>5</v>
      </c>
      <c r="I67" s="41">
        <v>8</v>
      </c>
      <c r="J67" s="41" t="s">
        <v>224</v>
      </c>
      <c r="N67" s="41"/>
      <c r="P67" s="18"/>
    </row>
    <row r="68" spans="1:16" x14ac:dyDescent="0.2">
      <c r="A68" s="45" t="s">
        <v>582</v>
      </c>
      <c r="B68" s="45">
        <v>10950</v>
      </c>
      <c r="C68" s="156" t="s">
        <v>130</v>
      </c>
      <c r="D68" s="42" t="s">
        <v>131</v>
      </c>
      <c r="E68" s="45" t="s">
        <v>773</v>
      </c>
      <c r="F68" s="41">
        <v>4</v>
      </c>
      <c r="G68" s="41" t="s">
        <v>68</v>
      </c>
      <c r="H68" s="41">
        <v>6</v>
      </c>
      <c r="I68" s="41">
        <v>8</v>
      </c>
      <c r="J68" s="41" t="s">
        <v>224</v>
      </c>
      <c r="N68" s="41"/>
      <c r="P68" s="18"/>
    </row>
    <row r="69" spans="1:16" x14ac:dyDescent="0.2">
      <c r="A69" s="45" t="s">
        <v>618</v>
      </c>
      <c r="B69" s="45">
        <v>10951</v>
      </c>
      <c r="C69" s="156" t="s">
        <v>132</v>
      </c>
      <c r="D69" s="42" t="s">
        <v>133</v>
      </c>
      <c r="E69" s="45" t="s">
        <v>773</v>
      </c>
      <c r="F69" s="41">
        <v>4</v>
      </c>
      <c r="G69" s="41" t="s">
        <v>141</v>
      </c>
      <c r="H69" s="41">
        <v>6</v>
      </c>
      <c r="I69" s="41">
        <v>8</v>
      </c>
      <c r="J69" s="41" t="s">
        <v>224</v>
      </c>
      <c r="N69" s="41"/>
      <c r="P69" s="18"/>
    </row>
    <row r="70" spans="1:16" x14ac:dyDescent="0.2">
      <c r="A70" s="45" t="s">
        <v>585</v>
      </c>
      <c r="B70" s="45">
        <v>10952</v>
      </c>
      <c r="C70" s="156" t="s">
        <v>134</v>
      </c>
      <c r="D70" s="42" t="s">
        <v>135</v>
      </c>
      <c r="E70" s="45" t="s">
        <v>773</v>
      </c>
      <c r="F70" s="41">
        <v>4</v>
      </c>
      <c r="G70" s="41" t="s">
        <v>68</v>
      </c>
      <c r="H70" s="41">
        <v>7</v>
      </c>
      <c r="I70" s="41">
        <v>8</v>
      </c>
      <c r="J70" s="41" t="s">
        <v>224</v>
      </c>
      <c r="N70" s="41"/>
      <c r="P70" s="18"/>
    </row>
    <row r="71" spans="1:16" x14ac:dyDescent="0.2">
      <c r="A71" s="45" t="s">
        <v>588</v>
      </c>
      <c r="B71" s="45">
        <v>10953</v>
      </c>
      <c r="C71" s="156" t="s">
        <v>33</v>
      </c>
      <c r="D71" s="42" t="s">
        <v>34</v>
      </c>
      <c r="E71" s="45" t="s">
        <v>773</v>
      </c>
      <c r="F71" s="41">
        <v>4</v>
      </c>
      <c r="G71" s="41" t="s">
        <v>68</v>
      </c>
      <c r="H71" s="41">
        <v>8</v>
      </c>
      <c r="I71" s="41">
        <v>8</v>
      </c>
      <c r="J71" s="41" t="s">
        <v>224</v>
      </c>
      <c r="N71" s="41"/>
      <c r="P71" s="18"/>
    </row>
    <row r="72" spans="1:16" x14ac:dyDescent="0.2">
      <c r="A72" s="45" t="s">
        <v>617</v>
      </c>
      <c r="B72" s="45">
        <v>10954</v>
      </c>
      <c r="C72" s="156" t="s">
        <v>35</v>
      </c>
      <c r="D72" s="42" t="s">
        <v>36</v>
      </c>
      <c r="E72" s="45" t="s">
        <v>773</v>
      </c>
      <c r="F72" s="41">
        <v>2</v>
      </c>
      <c r="G72" s="41" t="s">
        <v>68</v>
      </c>
      <c r="H72" s="41">
        <v>8</v>
      </c>
      <c r="I72" s="41">
        <v>8</v>
      </c>
      <c r="J72" s="41" t="s">
        <v>224</v>
      </c>
      <c r="N72" s="41"/>
      <c r="P72" s="18"/>
    </row>
    <row r="73" spans="1:16" x14ac:dyDescent="0.2">
      <c r="A73" s="45" t="s">
        <v>736</v>
      </c>
      <c r="B73" s="45">
        <v>10955</v>
      </c>
      <c r="C73" s="156" t="s">
        <v>186</v>
      </c>
      <c r="D73" s="42" t="s">
        <v>187</v>
      </c>
      <c r="E73" s="45" t="s">
        <v>773</v>
      </c>
      <c r="F73" s="41">
        <v>4</v>
      </c>
      <c r="G73" s="41" t="s">
        <v>68</v>
      </c>
      <c r="H73" s="41" t="s">
        <v>145</v>
      </c>
      <c r="I73" s="41">
        <v>8</v>
      </c>
      <c r="J73" s="41" t="s">
        <v>224</v>
      </c>
      <c r="N73" s="41"/>
      <c r="P73" s="18"/>
    </row>
    <row r="74" spans="1:16" x14ac:dyDescent="0.2">
      <c r="A74" s="45" t="s">
        <v>737</v>
      </c>
      <c r="B74" s="45">
        <v>10956</v>
      </c>
      <c r="C74" s="156" t="s">
        <v>94</v>
      </c>
      <c r="D74" s="42" t="s">
        <v>95</v>
      </c>
      <c r="E74" s="45" t="s">
        <v>773</v>
      </c>
      <c r="F74" s="41">
        <v>4</v>
      </c>
      <c r="G74" s="41" t="s">
        <v>68</v>
      </c>
      <c r="H74" s="41" t="s">
        <v>145</v>
      </c>
      <c r="I74" s="41">
        <v>8</v>
      </c>
      <c r="J74" s="41" t="s">
        <v>224</v>
      </c>
      <c r="N74" s="41"/>
      <c r="P74" s="18"/>
    </row>
    <row r="75" spans="1:16" x14ac:dyDescent="0.2">
      <c r="A75" s="45" t="s">
        <v>604</v>
      </c>
      <c r="B75" s="45">
        <v>10957</v>
      </c>
      <c r="C75" s="156" t="s">
        <v>99</v>
      </c>
      <c r="D75" s="42" t="s">
        <v>100</v>
      </c>
      <c r="E75" s="45" t="s">
        <v>773</v>
      </c>
      <c r="F75" s="41">
        <v>4</v>
      </c>
      <c r="G75" s="41" t="s">
        <v>68</v>
      </c>
      <c r="H75" s="41" t="s">
        <v>145</v>
      </c>
      <c r="I75" s="41">
        <v>8</v>
      </c>
      <c r="J75" s="41" t="s">
        <v>224</v>
      </c>
      <c r="N75" s="41"/>
      <c r="P75" s="18"/>
    </row>
    <row r="76" spans="1:16" x14ac:dyDescent="0.2">
      <c r="A76" s="45" t="s">
        <v>589</v>
      </c>
      <c r="B76" s="45">
        <v>10958</v>
      </c>
      <c r="C76" s="156" t="s">
        <v>196</v>
      </c>
      <c r="D76" s="42" t="s">
        <v>197</v>
      </c>
      <c r="E76" s="45" t="s">
        <v>773</v>
      </c>
      <c r="F76" s="41">
        <v>2</v>
      </c>
      <c r="G76" s="41" t="s">
        <v>141</v>
      </c>
      <c r="H76" s="41">
        <v>8</v>
      </c>
      <c r="I76" s="41">
        <v>4</v>
      </c>
      <c r="J76" s="41" t="s">
        <v>224</v>
      </c>
      <c r="N76" s="41"/>
      <c r="P76" s="18"/>
    </row>
    <row r="77" spans="1:16" x14ac:dyDescent="0.2">
      <c r="A77" s="45" t="s">
        <v>605</v>
      </c>
      <c r="B77" s="45">
        <v>10959</v>
      </c>
      <c r="C77" s="156" t="s">
        <v>103</v>
      </c>
      <c r="D77" s="42" t="s">
        <v>104</v>
      </c>
      <c r="E77" s="45" t="s">
        <v>773</v>
      </c>
      <c r="F77" s="41">
        <v>4</v>
      </c>
      <c r="G77" s="41" t="s">
        <v>68</v>
      </c>
      <c r="H77" s="41" t="s">
        <v>145</v>
      </c>
      <c r="I77" s="41">
        <v>8</v>
      </c>
      <c r="J77" s="41" t="s">
        <v>224</v>
      </c>
      <c r="N77" s="41"/>
      <c r="P77" s="18"/>
    </row>
    <row r="78" spans="1:16" x14ac:dyDescent="0.2">
      <c r="A78" s="45" t="s">
        <v>741</v>
      </c>
      <c r="B78" s="45">
        <v>847</v>
      </c>
      <c r="C78" s="155" t="s">
        <v>302</v>
      </c>
      <c r="D78" s="48" t="s">
        <v>303</v>
      </c>
      <c r="E78" s="45" t="s">
        <v>773</v>
      </c>
      <c r="F78" s="41">
        <v>2</v>
      </c>
      <c r="G78" s="41" t="s">
        <v>68</v>
      </c>
      <c r="H78" s="41">
        <v>1</v>
      </c>
      <c r="I78" s="41">
        <v>4</v>
      </c>
      <c r="J78" s="41" t="s">
        <v>224</v>
      </c>
      <c r="N78" s="41"/>
      <c r="P78" s="18"/>
    </row>
    <row r="79" spans="1:16" x14ac:dyDescent="0.2">
      <c r="A79" s="45" t="s">
        <v>621</v>
      </c>
      <c r="B79" s="45">
        <v>848</v>
      </c>
      <c r="C79" s="156" t="s">
        <v>304</v>
      </c>
      <c r="D79" s="42" t="s">
        <v>305</v>
      </c>
      <c r="E79" s="45" t="s">
        <v>773</v>
      </c>
      <c r="F79" s="41">
        <v>2</v>
      </c>
      <c r="G79" s="41" t="s">
        <v>68</v>
      </c>
      <c r="H79" s="41">
        <v>1</v>
      </c>
      <c r="I79" s="41">
        <v>4</v>
      </c>
      <c r="J79" s="41" t="s">
        <v>224</v>
      </c>
      <c r="N79" s="41"/>
      <c r="P79" s="18"/>
    </row>
    <row r="80" spans="1:16" x14ac:dyDescent="0.2">
      <c r="A80" s="45" t="s">
        <v>739</v>
      </c>
      <c r="B80" s="45">
        <v>849</v>
      </c>
      <c r="C80" s="156" t="s">
        <v>306</v>
      </c>
      <c r="D80" s="42" t="s">
        <v>308</v>
      </c>
      <c r="E80" s="45" t="s">
        <v>773</v>
      </c>
      <c r="F80" s="41">
        <v>2</v>
      </c>
      <c r="G80" s="41" t="s">
        <v>68</v>
      </c>
      <c r="H80" s="41">
        <v>1</v>
      </c>
      <c r="I80" s="41">
        <v>4</v>
      </c>
      <c r="J80" s="41" t="s">
        <v>224</v>
      </c>
      <c r="N80" s="41"/>
      <c r="P80" s="18"/>
    </row>
    <row r="81" spans="1:22" x14ac:dyDescent="0.2">
      <c r="A81" s="43" t="s">
        <v>623</v>
      </c>
      <c r="B81" s="76">
        <v>850</v>
      </c>
      <c r="C81" s="157" t="s">
        <v>309</v>
      </c>
      <c r="D81" s="42" t="s">
        <v>310</v>
      </c>
      <c r="E81" s="45" t="s">
        <v>773</v>
      </c>
      <c r="F81" s="44">
        <v>2</v>
      </c>
      <c r="G81" s="44" t="s">
        <v>141</v>
      </c>
      <c r="H81" s="44">
        <v>1</v>
      </c>
      <c r="I81" s="54">
        <v>6</v>
      </c>
      <c r="J81" s="41" t="s">
        <v>224</v>
      </c>
      <c r="N81" s="41"/>
      <c r="P81" s="18"/>
    </row>
    <row r="82" spans="1:22" x14ac:dyDescent="0.2">
      <c r="A82" s="43" t="s">
        <v>742</v>
      </c>
      <c r="B82" s="43">
        <v>851</v>
      </c>
      <c r="C82" s="158" t="s">
        <v>311</v>
      </c>
      <c r="D82" s="42" t="s">
        <v>312</v>
      </c>
      <c r="E82" s="45" t="s">
        <v>773</v>
      </c>
      <c r="F82" s="44">
        <v>2</v>
      </c>
      <c r="G82" s="44" t="s">
        <v>68</v>
      </c>
      <c r="H82" s="44">
        <v>2</v>
      </c>
      <c r="I82" s="44">
        <v>4</v>
      </c>
      <c r="J82" s="41" t="s">
        <v>224</v>
      </c>
      <c r="N82" s="41"/>
      <c r="P82" s="18"/>
    </row>
    <row r="83" spans="1:22" x14ac:dyDescent="0.2">
      <c r="A83" s="43" t="s">
        <v>622</v>
      </c>
      <c r="B83" s="43">
        <v>852</v>
      </c>
      <c r="C83" s="158" t="s">
        <v>313</v>
      </c>
      <c r="D83" s="42" t="s">
        <v>314</v>
      </c>
      <c r="E83" s="45" t="s">
        <v>773</v>
      </c>
      <c r="F83" s="44">
        <v>2</v>
      </c>
      <c r="G83" s="44" t="s">
        <v>68</v>
      </c>
      <c r="H83" s="44">
        <v>1</v>
      </c>
      <c r="I83" s="44">
        <v>4</v>
      </c>
      <c r="J83" s="41" t="s">
        <v>224</v>
      </c>
      <c r="N83" s="41"/>
      <c r="P83" s="18"/>
    </row>
    <row r="84" spans="1:22" x14ac:dyDescent="0.2">
      <c r="A84" s="43" t="s">
        <v>740</v>
      </c>
      <c r="B84" s="41">
        <v>853</v>
      </c>
      <c r="C84" s="18" t="s">
        <v>317</v>
      </c>
      <c r="D84" s="42" t="s">
        <v>318</v>
      </c>
      <c r="E84" s="45" t="s">
        <v>773</v>
      </c>
      <c r="F84" s="41">
        <v>2</v>
      </c>
      <c r="G84" s="40" t="s">
        <v>19</v>
      </c>
      <c r="H84" s="41">
        <v>2</v>
      </c>
      <c r="I84" s="41">
        <v>4</v>
      </c>
      <c r="J84" s="41" t="s">
        <v>224</v>
      </c>
      <c r="N84" s="41"/>
      <c r="P84" s="18"/>
    </row>
    <row r="85" spans="1:22" x14ac:dyDescent="0.2">
      <c r="A85" s="43" t="s">
        <v>626</v>
      </c>
      <c r="B85" s="43">
        <v>854</v>
      </c>
      <c r="C85" s="18" t="s">
        <v>321</v>
      </c>
      <c r="D85" s="40" t="s">
        <v>322</v>
      </c>
      <c r="E85" s="45" t="s">
        <v>773</v>
      </c>
      <c r="F85" s="44">
        <v>2</v>
      </c>
      <c r="G85" s="44" t="s">
        <v>141</v>
      </c>
      <c r="H85" s="44">
        <v>2</v>
      </c>
      <c r="I85" s="44">
        <v>6</v>
      </c>
      <c r="J85" s="41" t="s">
        <v>224</v>
      </c>
      <c r="N85" s="41"/>
      <c r="P85" s="18"/>
    </row>
    <row r="86" spans="1:22" x14ac:dyDescent="0.2">
      <c r="A86" s="45" t="s">
        <v>624</v>
      </c>
      <c r="B86" s="45">
        <v>855</v>
      </c>
      <c r="C86" s="18" t="s">
        <v>315</v>
      </c>
      <c r="D86" s="42" t="s">
        <v>316</v>
      </c>
      <c r="E86" s="45" t="s">
        <v>773</v>
      </c>
      <c r="F86" s="41">
        <v>2</v>
      </c>
      <c r="G86" s="41" t="s">
        <v>68</v>
      </c>
      <c r="H86" s="41">
        <v>2</v>
      </c>
      <c r="I86" s="41">
        <v>4</v>
      </c>
      <c r="J86" s="41" t="s">
        <v>224</v>
      </c>
      <c r="N86" s="41"/>
      <c r="P86" s="18"/>
    </row>
    <row r="87" spans="1:22" x14ac:dyDescent="0.2">
      <c r="A87" s="45" t="s">
        <v>627</v>
      </c>
      <c r="B87" s="45">
        <v>856</v>
      </c>
      <c r="C87" s="156" t="s">
        <v>323</v>
      </c>
      <c r="D87" s="42" t="s">
        <v>324</v>
      </c>
      <c r="E87" s="45" t="s">
        <v>773</v>
      </c>
      <c r="F87" s="41">
        <v>2</v>
      </c>
      <c r="G87" s="41" t="s">
        <v>68</v>
      </c>
      <c r="H87" s="41">
        <v>3</v>
      </c>
      <c r="I87" s="41">
        <v>4</v>
      </c>
      <c r="J87" s="41" t="s">
        <v>224</v>
      </c>
      <c r="N87" s="41"/>
      <c r="P87" s="18"/>
    </row>
    <row r="88" spans="1:22" x14ac:dyDescent="0.2">
      <c r="A88" s="45" t="s">
        <v>625</v>
      </c>
      <c r="B88" s="45">
        <v>857</v>
      </c>
      <c r="C88" s="158" t="s">
        <v>319</v>
      </c>
      <c r="D88" s="55" t="s">
        <v>320</v>
      </c>
      <c r="E88" s="45" t="s">
        <v>773</v>
      </c>
      <c r="F88" s="41">
        <v>2</v>
      </c>
      <c r="G88" s="41" t="s">
        <v>68</v>
      </c>
      <c r="H88" s="41">
        <v>2</v>
      </c>
      <c r="I88" s="41">
        <v>4</v>
      </c>
      <c r="J88" s="41" t="s">
        <v>224</v>
      </c>
      <c r="N88" s="41"/>
      <c r="P88" s="18"/>
    </row>
    <row r="89" spans="1:22" x14ac:dyDescent="0.2">
      <c r="A89" s="45" t="s">
        <v>628</v>
      </c>
      <c r="B89" s="45">
        <v>858</v>
      </c>
      <c r="C89" s="156" t="s">
        <v>325</v>
      </c>
      <c r="D89" s="55" t="s">
        <v>326</v>
      </c>
      <c r="E89" s="45" t="s">
        <v>773</v>
      </c>
      <c r="F89" s="41">
        <v>2</v>
      </c>
      <c r="G89" s="41" t="s">
        <v>68</v>
      </c>
      <c r="H89" s="41">
        <v>3</v>
      </c>
      <c r="I89" s="41">
        <v>6</v>
      </c>
      <c r="J89" s="41" t="s">
        <v>224</v>
      </c>
      <c r="N89" s="41"/>
      <c r="P89" s="18"/>
    </row>
    <row r="90" spans="1:22" ht="12.75" x14ac:dyDescent="0.2">
      <c r="A90" s="119" t="s">
        <v>632</v>
      </c>
      <c r="B90" s="119">
        <v>12152</v>
      </c>
      <c r="C90" s="120" t="s">
        <v>339</v>
      </c>
      <c r="D90" s="144" t="s">
        <v>338</v>
      </c>
      <c r="E90" s="119" t="s">
        <v>774</v>
      </c>
      <c r="F90" s="119">
        <v>4</v>
      </c>
      <c r="G90" s="119" t="s">
        <v>141</v>
      </c>
      <c r="H90" s="119">
        <v>1</v>
      </c>
      <c r="I90" s="119">
        <v>6</v>
      </c>
      <c r="J90" s="119" t="s">
        <v>341</v>
      </c>
      <c r="K90" s="119">
        <v>64</v>
      </c>
      <c r="L90" s="119">
        <v>32</v>
      </c>
      <c r="N90" s="173" t="s">
        <v>192</v>
      </c>
      <c r="O90" s="173" t="s">
        <v>252</v>
      </c>
      <c r="P90" s="173" t="s">
        <v>194</v>
      </c>
      <c r="Q90" s="173" t="s">
        <v>136</v>
      </c>
      <c r="R90" s="173" t="s">
        <v>541</v>
      </c>
      <c r="S90" s="173" t="s">
        <v>137</v>
      </c>
      <c r="T90" s="173" t="s">
        <v>202</v>
      </c>
      <c r="U90" s="173" t="s">
        <v>138</v>
      </c>
      <c r="V90" s="173" t="s">
        <v>254</v>
      </c>
    </row>
    <row r="91" spans="1:22" ht="12.75" x14ac:dyDescent="0.2">
      <c r="A91" s="119" t="s">
        <v>342</v>
      </c>
      <c r="B91" s="119">
        <v>12114</v>
      </c>
      <c r="C91" s="120" t="s">
        <v>344</v>
      </c>
      <c r="D91" s="144" t="s">
        <v>343</v>
      </c>
      <c r="E91" s="119" t="s">
        <v>774</v>
      </c>
      <c r="F91" s="119">
        <v>4</v>
      </c>
      <c r="G91" s="119" t="s">
        <v>157</v>
      </c>
      <c r="H91" s="119">
        <v>1</v>
      </c>
      <c r="I91" s="119">
        <v>6</v>
      </c>
      <c r="J91" s="119" t="s">
        <v>231</v>
      </c>
      <c r="K91" s="119">
        <v>64</v>
      </c>
      <c r="L91" s="119">
        <v>32</v>
      </c>
      <c r="N91" s="174" t="s">
        <v>741</v>
      </c>
      <c r="O91" s="174">
        <v>847</v>
      </c>
      <c r="P91" s="175" t="s">
        <v>302</v>
      </c>
      <c r="Q91" s="174" t="s">
        <v>303</v>
      </c>
      <c r="R91" s="176">
        <v>2</v>
      </c>
      <c r="S91" s="176" t="s">
        <v>68</v>
      </c>
      <c r="T91" s="176">
        <v>1</v>
      </c>
      <c r="U91" s="176">
        <v>4</v>
      </c>
      <c r="V91" s="176" t="s">
        <v>224</v>
      </c>
    </row>
    <row r="92" spans="1:22" ht="12.75" x14ac:dyDescent="0.2">
      <c r="A92" s="119" t="s">
        <v>345</v>
      </c>
      <c r="B92" s="119">
        <v>12091</v>
      </c>
      <c r="C92" s="120" t="s">
        <v>347</v>
      </c>
      <c r="D92" s="144" t="s">
        <v>346</v>
      </c>
      <c r="E92" s="119" t="s">
        <v>774</v>
      </c>
      <c r="F92" s="119">
        <v>4</v>
      </c>
      <c r="G92" s="119" t="s">
        <v>157</v>
      </c>
      <c r="H92" s="119">
        <v>1</v>
      </c>
      <c r="I92" s="119">
        <v>6</v>
      </c>
      <c r="J92" s="119" t="s">
        <v>224</v>
      </c>
      <c r="K92" s="119">
        <v>64</v>
      </c>
      <c r="L92" s="119">
        <v>32</v>
      </c>
      <c r="N92" s="174" t="s">
        <v>621</v>
      </c>
      <c r="O92" s="174">
        <v>848</v>
      </c>
      <c r="P92" s="177" t="s">
        <v>304</v>
      </c>
      <c r="Q92" s="174" t="s">
        <v>305</v>
      </c>
      <c r="R92" s="176">
        <v>2</v>
      </c>
      <c r="S92" s="176" t="s">
        <v>68</v>
      </c>
      <c r="T92" s="176">
        <v>1</v>
      </c>
      <c r="U92" s="176">
        <v>4</v>
      </c>
      <c r="V92" s="176" t="s">
        <v>224</v>
      </c>
    </row>
    <row r="93" spans="1:22" ht="12.75" x14ac:dyDescent="0.2">
      <c r="A93" s="119" t="s">
        <v>387</v>
      </c>
      <c r="B93" s="119">
        <v>12095</v>
      </c>
      <c r="C93" s="120" t="s">
        <v>349</v>
      </c>
      <c r="D93" s="144" t="s">
        <v>348</v>
      </c>
      <c r="E93" s="119" t="s">
        <v>774</v>
      </c>
      <c r="F93" s="119">
        <v>4</v>
      </c>
      <c r="G93" s="119" t="s">
        <v>68</v>
      </c>
      <c r="H93" s="119">
        <v>1</v>
      </c>
      <c r="I93" s="119">
        <v>8</v>
      </c>
      <c r="J93" s="119" t="s">
        <v>224</v>
      </c>
      <c r="K93" s="119">
        <v>64</v>
      </c>
      <c r="L93" s="119">
        <v>64</v>
      </c>
      <c r="N93" s="174" t="s">
        <v>739</v>
      </c>
      <c r="O93" s="174">
        <v>849</v>
      </c>
      <c r="P93" s="177" t="s">
        <v>306</v>
      </c>
      <c r="Q93" s="174" t="s">
        <v>308</v>
      </c>
      <c r="R93" s="176">
        <v>2</v>
      </c>
      <c r="S93" s="176" t="s">
        <v>68</v>
      </c>
      <c r="T93" s="176">
        <v>1</v>
      </c>
      <c r="U93" s="176">
        <v>4</v>
      </c>
      <c r="V93" s="176" t="s">
        <v>224</v>
      </c>
    </row>
    <row r="94" spans="1:22" ht="12.75" x14ac:dyDescent="0.2">
      <c r="A94" s="119" t="s">
        <v>350</v>
      </c>
      <c r="B94" s="119">
        <v>12078</v>
      </c>
      <c r="C94" s="120" t="s">
        <v>352</v>
      </c>
      <c r="D94" s="144" t="s">
        <v>351</v>
      </c>
      <c r="E94" s="119" t="s">
        <v>774</v>
      </c>
      <c r="F94" s="119">
        <v>4</v>
      </c>
      <c r="G94" s="119" t="s">
        <v>68</v>
      </c>
      <c r="H94" s="119">
        <v>1</v>
      </c>
      <c r="I94" s="119">
        <v>6</v>
      </c>
      <c r="J94" s="119" t="s">
        <v>224</v>
      </c>
      <c r="K94" s="119">
        <v>64</v>
      </c>
      <c r="L94" s="119">
        <v>32</v>
      </c>
      <c r="N94" s="174" t="s">
        <v>623</v>
      </c>
      <c r="O94" s="178">
        <v>850</v>
      </c>
      <c r="P94" s="179" t="s">
        <v>309</v>
      </c>
      <c r="Q94" s="174" t="s">
        <v>310</v>
      </c>
      <c r="R94" s="176">
        <v>2</v>
      </c>
      <c r="S94" s="176" t="s">
        <v>141</v>
      </c>
      <c r="T94" s="176">
        <v>1</v>
      </c>
      <c r="U94" s="180">
        <v>6</v>
      </c>
      <c r="V94" s="176" t="s">
        <v>224</v>
      </c>
    </row>
    <row r="95" spans="1:22" ht="12.75" x14ac:dyDescent="0.2">
      <c r="A95" s="119" t="s">
        <v>353</v>
      </c>
      <c r="B95" s="119">
        <v>12085</v>
      </c>
      <c r="C95" s="120" t="s">
        <v>335</v>
      </c>
      <c r="D95" s="144" t="s">
        <v>354</v>
      </c>
      <c r="E95" s="119" t="s">
        <v>774</v>
      </c>
      <c r="F95" s="119">
        <v>4</v>
      </c>
      <c r="G95" s="119" t="s">
        <v>157</v>
      </c>
      <c r="H95" s="119">
        <v>1</v>
      </c>
      <c r="I95" s="119">
        <v>6</v>
      </c>
      <c r="J95" s="119" t="s">
        <v>224</v>
      </c>
      <c r="K95" s="119">
        <v>64</v>
      </c>
      <c r="L95" s="119">
        <v>32</v>
      </c>
      <c r="N95" s="174" t="s">
        <v>742</v>
      </c>
      <c r="O95" s="174">
        <v>851</v>
      </c>
      <c r="P95" s="177" t="s">
        <v>311</v>
      </c>
      <c r="Q95" s="174" t="s">
        <v>312</v>
      </c>
      <c r="R95" s="176">
        <v>2</v>
      </c>
      <c r="S95" s="176" t="s">
        <v>68</v>
      </c>
      <c r="T95" s="176">
        <v>2</v>
      </c>
      <c r="U95" s="176">
        <v>4</v>
      </c>
      <c r="V95" s="176" t="s">
        <v>224</v>
      </c>
    </row>
    <row r="96" spans="1:22" ht="12.75" x14ac:dyDescent="0.2">
      <c r="A96" s="119" t="s">
        <v>355</v>
      </c>
      <c r="B96" s="119">
        <v>12271</v>
      </c>
      <c r="C96" s="120" t="s">
        <v>357</v>
      </c>
      <c r="D96" s="144" t="s">
        <v>356</v>
      </c>
      <c r="E96" s="119" t="s">
        <v>774</v>
      </c>
      <c r="F96" s="119">
        <v>4</v>
      </c>
      <c r="G96" s="119" t="s">
        <v>141</v>
      </c>
      <c r="H96" s="119">
        <v>1</v>
      </c>
      <c r="I96" s="119">
        <v>6</v>
      </c>
      <c r="J96" s="119" t="s">
        <v>359</v>
      </c>
      <c r="K96" s="119">
        <v>64</v>
      </c>
      <c r="L96" s="119">
        <v>32</v>
      </c>
      <c r="N96" s="174" t="s">
        <v>622</v>
      </c>
      <c r="O96" s="174">
        <v>852</v>
      </c>
      <c r="P96" s="177" t="s">
        <v>313</v>
      </c>
      <c r="Q96" s="174" t="s">
        <v>314</v>
      </c>
      <c r="R96" s="176">
        <v>2</v>
      </c>
      <c r="S96" s="176" t="s">
        <v>68</v>
      </c>
      <c r="T96" s="176">
        <v>1</v>
      </c>
      <c r="U96" s="176">
        <v>4</v>
      </c>
      <c r="V96" s="176" t="s">
        <v>224</v>
      </c>
    </row>
    <row r="97" spans="1:22" ht="12.75" x14ac:dyDescent="0.2">
      <c r="A97" s="119" t="s">
        <v>360</v>
      </c>
      <c r="B97" s="119">
        <v>12084</v>
      </c>
      <c r="C97" s="120" t="s">
        <v>362</v>
      </c>
      <c r="D97" s="144" t="s">
        <v>361</v>
      </c>
      <c r="E97" s="119" t="s">
        <v>774</v>
      </c>
      <c r="F97" s="119">
        <v>4</v>
      </c>
      <c r="G97" s="119" t="s">
        <v>141</v>
      </c>
      <c r="H97" s="119">
        <v>2</v>
      </c>
      <c r="I97" s="119">
        <v>6</v>
      </c>
      <c r="J97" s="119" t="s">
        <v>224</v>
      </c>
      <c r="K97" s="119">
        <v>64</v>
      </c>
      <c r="L97" s="119">
        <v>32</v>
      </c>
      <c r="N97" s="174" t="s">
        <v>740</v>
      </c>
      <c r="O97" s="176">
        <v>853</v>
      </c>
      <c r="P97" s="181" t="s">
        <v>317</v>
      </c>
      <c r="Q97" s="174" t="s">
        <v>318</v>
      </c>
      <c r="R97" s="176">
        <v>2</v>
      </c>
      <c r="S97" s="176" t="s">
        <v>19</v>
      </c>
      <c r="T97" s="176">
        <v>2</v>
      </c>
      <c r="U97" s="176">
        <v>4</v>
      </c>
      <c r="V97" s="176" t="s">
        <v>224</v>
      </c>
    </row>
    <row r="98" spans="1:22" ht="12.75" x14ac:dyDescent="0.2">
      <c r="A98" s="119" t="s">
        <v>363</v>
      </c>
      <c r="B98" s="119">
        <v>12115</v>
      </c>
      <c r="C98" s="120" t="s">
        <v>365</v>
      </c>
      <c r="D98" s="144" t="s">
        <v>364</v>
      </c>
      <c r="E98" s="119" t="s">
        <v>774</v>
      </c>
      <c r="F98" s="119">
        <v>4</v>
      </c>
      <c r="G98" s="119" t="s">
        <v>157</v>
      </c>
      <c r="H98" s="119">
        <v>2</v>
      </c>
      <c r="I98" s="119">
        <v>6</v>
      </c>
      <c r="J98" s="119" t="s">
        <v>231</v>
      </c>
      <c r="K98" s="119">
        <v>64</v>
      </c>
      <c r="L98" s="119">
        <v>32</v>
      </c>
      <c r="N98" s="174" t="s">
        <v>626</v>
      </c>
      <c r="O98" s="174">
        <v>854</v>
      </c>
      <c r="P98" s="181" t="s">
        <v>321</v>
      </c>
      <c r="Q98" s="176" t="s">
        <v>322</v>
      </c>
      <c r="R98" s="176">
        <v>2</v>
      </c>
      <c r="S98" s="176" t="s">
        <v>141</v>
      </c>
      <c r="T98" s="176">
        <v>2</v>
      </c>
      <c r="U98" s="176">
        <v>6</v>
      </c>
      <c r="V98" s="176" t="s">
        <v>224</v>
      </c>
    </row>
    <row r="99" spans="1:22" ht="12.75" x14ac:dyDescent="0.2">
      <c r="A99" s="119" t="s">
        <v>427</v>
      </c>
      <c r="B99" s="119">
        <v>12096</v>
      </c>
      <c r="C99" s="120" t="s">
        <v>367</v>
      </c>
      <c r="D99" s="144" t="s">
        <v>366</v>
      </c>
      <c r="E99" s="119" t="s">
        <v>774</v>
      </c>
      <c r="F99" s="119">
        <v>4</v>
      </c>
      <c r="G99" s="119" t="s">
        <v>68</v>
      </c>
      <c r="H99" s="119">
        <v>2</v>
      </c>
      <c r="I99" s="119">
        <v>8</v>
      </c>
      <c r="J99" s="119" t="s">
        <v>224</v>
      </c>
      <c r="K99" s="119">
        <v>64</v>
      </c>
      <c r="L99" s="119">
        <v>64</v>
      </c>
      <c r="N99" s="174" t="s">
        <v>624</v>
      </c>
      <c r="O99" s="174">
        <v>855</v>
      </c>
      <c r="P99" s="181" t="s">
        <v>315</v>
      </c>
      <c r="Q99" s="174" t="s">
        <v>316</v>
      </c>
      <c r="R99" s="176">
        <v>2</v>
      </c>
      <c r="S99" s="176" t="s">
        <v>68</v>
      </c>
      <c r="T99" s="176">
        <v>2</v>
      </c>
      <c r="U99" s="176">
        <v>4</v>
      </c>
      <c r="V99" s="176" t="s">
        <v>224</v>
      </c>
    </row>
    <row r="100" spans="1:22" ht="12.75" x14ac:dyDescent="0.2">
      <c r="A100" s="119" t="s">
        <v>214</v>
      </c>
      <c r="B100" s="119">
        <v>10117</v>
      </c>
      <c r="C100" s="120" t="s">
        <v>117</v>
      </c>
      <c r="D100" s="144" t="s">
        <v>118</v>
      </c>
      <c r="E100" s="119" t="s">
        <v>774</v>
      </c>
      <c r="F100" s="119">
        <v>4</v>
      </c>
      <c r="G100" s="119" t="s">
        <v>157</v>
      </c>
      <c r="H100" s="119">
        <v>2</v>
      </c>
      <c r="I100" s="119">
        <v>6</v>
      </c>
      <c r="J100" s="119" t="s">
        <v>231</v>
      </c>
      <c r="K100" s="119">
        <v>64</v>
      </c>
      <c r="L100" s="119">
        <v>32</v>
      </c>
      <c r="N100" s="174" t="s">
        <v>627</v>
      </c>
      <c r="O100" s="174">
        <v>856</v>
      </c>
      <c r="P100" s="177" t="s">
        <v>323</v>
      </c>
      <c r="Q100" s="174" t="s">
        <v>324</v>
      </c>
      <c r="R100" s="176">
        <v>2</v>
      </c>
      <c r="S100" s="176" t="s">
        <v>68</v>
      </c>
      <c r="T100" s="176">
        <v>3</v>
      </c>
      <c r="U100" s="176">
        <v>4</v>
      </c>
      <c r="V100" s="176" t="s">
        <v>224</v>
      </c>
    </row>
    <row r="101" spans="1:22" ht="12.75" x14ac:dyDescent="0.2">
      <c r="A101" s="119" t="s">
        <v>368</v>
      </c>
      <c r="B101" s="119">
        <v>12087</v>
      </c>
      <c r="C101" s="120" t="s">
        <v>370</v>
      </c>
      <c r="D101" s="144" t="s">
        <v>369</v>
      </c>
      <c r="E101" s="119" t="s">
        <v>774</v>
      </c>
      <c r="F101" s="119">
        <v>4</v>
      </c>
      <c r="G101" s="119" t="s">
        <v>68</v>
      </c>
      <c r="H101" s="119">
        <v>2</v>
      </c>
      <c r="I101" s="119">
        <v>6</v>
      </c>
      <c r="J101" s="119" t="s">
        <v>224</v>
      </c>
      <c r="K101" s="119">
        <v>64</v>
      </c>
      <c r="L101" s="119">
        <v>32</v>
      </c>
      <c r="N101" s="174" t="s">
        <v>625</v>
      </c>
      <c r="O101" s="174">
        <v>857</v>
      </c>
      <c r="P101" s="177" t="s">
        <v>319</v>
      </c>
      <c r="Q101" s="174" t="s">
        <v>320</v>
      </c>
      <c r="R101" s="176">
        <v>2</v>
      </c>
      <c r="S101" s="176" t="s">
        <v>68</v>
      </c>
      <c r="T101" s="176">
        <v>2</v>
      </c>
      <c r="U101" s="176">
        <v>4</v>
      </c>
      <c r="V101" s="176" t="s">
        <v>224</v>
      </c>
    </row>
    <row r="102" spans="1:22" ht="12.75" x14ac:dyDescent="0.2">
      <c r="A102" s="119" t="s">
        <v>371</v>
      </c>
      <c r="B102" s="119">
        <v>12086</v>
      </c>
      <c r="C102" s="120" t="s">
        <v>373</v>
      </c>
      <c r="D102" s="144" t="s">
        <v>372</v>
      </c>
      <c r="E102" s="119" t="s">
        <v>774</v>
      </c>
      <c r="F102" s="119">
        <v>4</v>
      </c>
      <c r="G102" s="119" t="s">
        <v>68</v>
      </c>
      <c r="H102" s="119">
        <v>2</v>
      </c>
      <c r="I102" s="119">
        <v>6</v>
      </c>
      <c r="J102" s="119" t="s">
        <v>224</v>
      </c>
      <c r="K102" s="119">
        <v>64</v>
      </c>
      <c r="L102" s="119">
        <v>32</v>
      </c>
      <c r="N102" s="174" t="s">
        <v>628</v>
      </c>
      <c r="O102" s="174">
        <v>858</v>
      </c>
      <c r="P102" s="177" t="s">
        <v>325</v>
      </c>
      <c r="Q102" s="174" t="s">
        <v>326</v>
      </c>
      <c r="R102" s="176">
        <v>2</v>
      </c>
      <c r="S102" s="176" t="s">
        <v>68</v>
      </c>
      <c r="T102" s="176">
        <v>3</v>
      </c>
      <c r="U102" s="176">
        <v>6</v>
      </c>
      <c r="V102" s="176" t="s">
        <v>224</v>
      </c>
    </row>
    <row r="103" spans="1:22" ht="12.75" x14ac:dyDescent="0.2">
      <c r="A103" s="119" t="s">
        <v>374</v>
      </c>
      <c r="B103" s="119">
        <v>12027</v>
      </c>
      <c r="C103" s="120" t="s">
        <v>376</v>
      </c>
      <c r="D103" s="144" t="s">
        <v>375</v>
      </c>
      <c r="E103" s="119" t="s">
        <v>774</v>
      </c>
      <c r="F103" s="119">
        <v>4</v>
      </c>
      <c r="G103" s="119" t="s">
        <v>141</v>
      </c>
      <c r="H103" s="119">
        <v>2</v>
      </c>
      <c r="I103" s="119">
        <v>8</v>
      </c>
      <c r="J103" s="119" t="s">
        <v>378</v>
      </c>
      <c r="K103" s="119">
        <v>64</v>
      </c>
      <c r="L103" s="119">
        <v>64</v>
      </c>
      <c r="P103" s="18"/>
    </row>
    <row r="104" spans="1:22" ht="12.75" x14ac:dyDescent="0.2">
      <c r="A104" s="119" t="s">
        <v>379</v>
      </c>
      <c r="B104" s="119">
        <v>12118</v>
      </c>
      <c r="C104" s="120" t="s">
        <v>381</v>
      </c>
      <c r="D104" s="144" t="s">
        <v>380</v>
      </c>
      <c r="E104" s="119" t="s">
        <v>774</v>
      </c>
      <c r="F104" s="119">
        <v>4</v>
      </c>
      <c r="G104" s="119" t="s">
        <v>141</v>
      </c>
      <c r="H104" s="119">
        <v>3</v>
      </c>
      <c r="I104" s="119">
        <v>6</v>
      </c>
      <c r="J104" s="119" t="s">
        <v>231</v>
      </c>
      <c r="K104" s="119">
        <v>64</v>
      </c>
      <c r="L104" s="119">
        <v>32</v>
      </c>
      <c r="N104" s="172" t="s">
        <v>301</v>
      </c>
      <c r="O104" s="162"/>
      <c r="P104" s="172"/>
      <c r="Q104" s="162"/>
      <c r="R104" s="162"/>
      <c r="S104" s="162"/>
      <c r="T104" s="162"/>
      <c r="U104" s="162"/>
      <c r="V104" s="162"/>
    </row>
    <row r="105" spans="1:22" ht="12.75" x14ac:dyDescent="0.2">
      <c r="A105" s="119" t="s">
        <v>382</v>
      </c>
      <c r="B105" s="119">
        <v>12116</v>
      </c>
      <c r="C105" s="120" t="s">
        <v>384</v>
      </c>
      <c r="D105" s="144" t="s">
        <v>383</v>
      </c>
      <c r="E105" s="119" t="s">
        <v>774</v>
      </c>
      <c r="F105" s="119">
        <v>4</v>
      </c>
      <c r="G105" s="119" t="s">
        <v>157</v>
      </c>
      <c r="H105" s="119">
        <v>3</v>
      </c>
      <c r="I105" s="119">
        <v>6</v>
      </c>
      <c r="J105" s="119" t="s">
        <v>231</v>
      </c>
      <c r="K105" s="119">
        <v>64</v>
      </c>
      <c r="L105" s="119">
        <v>32</v>
      </c>
      <c r="N105" s="111" t="s">
        <v>192</v>
      </c>
      <c r="O105" s="111" t="s">
        <v>252</v>
      </c>
      <c r="P105" s="111" t="s">
        <v>194</v>
      </c>
      <c r="Q105" s="111" t="s">
        <v>136</v>
      </c>
      <c r="R105" s="111" t="s">
        <v>541</v>
      </c>
      <c r="S105" s="111" t="s">
        <v>137</v>
      </c>
      <c r="T105" s="111" t="s">
        <v>202</v>
      </c>
      <c r="U105" s="111" t="s">
        <v>138</v>
      </c>
      <c r="V105" s="111" t="s">
        <v>254</v>
      </c>
    </row>
    <row r="106" spans="1:22" ht="12.75" x14ac:dyDescent="0.2">
      <c r="A106" s="119" t="s">
        <v>445</v>
      </c>
      <c r="B106" s="119">
        <v>12097</v>
      </c>
      <c r="C106" s="120" t="s">
        <v>386</v>
      </c>
      <c r="D106" s="144" t="s">
        <v>385</v>
      </c>
      <c r="E106" s="119" t="s">
        <v>774</v>
      </c>
      <c r="F106" s="119">
        <v>4</v>
      </c>
      <c r="G106" s="120" t="s">
        <v>68</v>
      </c>
      <c r="H106" s="119">
        <v>3</v>
      </c>
      <c r="I106" s="119">
        <v>8</v>
      </c>
      <c r="J106" s="119" t="s">
        <v>224</v>
      </c>
      <c r="K106" s="119">
        <v>64</v>
      </c>
      <c r="L106" s="119">
        <v>64</v>
      </c>
      <c r="N106" s="166" t="s">
        <v>275</v>
      </c>
      <c r="O106" s="166">
        <v>11952</v>
      </c>
      <c r="P106" s="167" t="s">
        <v>266</v>
      </c>
      <c r="Q106" s="166" t="s">
        <v>267</v>
      </c>
      <c r="R106" s="162">
        <v>2</v>
      </c>
      <c r="S106" s="162" t="s">
        <v>68</v>
      </c>
      <c r="T106" s="162">
        <v>1</v>
      </c>
      <c r="U106" s="162">
        <v>4</v>
      </c>
      <c r="V106" s="162" t="s">
        <v>224</v>
      </c>
    </row>
    <row r="107" spans="1:22" ht="12.75" x14ac:dyDescent="0.2">
      <c r="A107" s="119" t="s">
        <v>640</v>
      </c>
      <c r="B107" s="119">
        <v>12093</v>
      </c>
      <c r="C107" s="120" t="s">
        <v>389</v>
      </c>
      <c r="D107" s="144" t="s">
        <v>388</v>
      </c>
      <c r="E107" s="119" t="s">
        <v>774</v>
      </c>
      <c r="F107" s="119">
        <v>4</v>
      </c>
      <c r="G107" s="119" t="s">
        <v>141</v>
      </c>
      <c r="H107" s="119">
        <v>3</v>
      </c>
      <c r="I107" s="119">
        <v>8</v>
      </c>
      <c r="J107" s="119" t="s">
        <v>224</v>
      </c>
      <c r="K107" s="119">
        <v>64</v>
      </c>
      <c r="L107" s="119">
        <v>64</v>
      </c>
      <c r="N107" s="166" t="s">
        <v>270</v>
      </c>
      <c r="O107" s="166">
        <v>11953</v>
      </c>
      <c r="P107" s="168" t="s">
        <v>268</v>
      </c>
      <c r="Q107" s="166" t="s">
        <v>269</v>
      </c>
      <c r="R107" s="162">
        <v>2</v>
      </c>
      <c r="S107" s="162" t="s">
        <v>68</v>
      </c>
      <c r="T107" s="162">
        <v>1</v>
      </c>
      <c r="U107" s="162">
        <v>4</v>
      </c>
      <c r="V107" s="162" t="s">
        <v>224</v>
      </c>
    </row>
    <row r="108" spans="1:22" ht="12.75" x14ac:dyDescent="0.2">
      <c r="A108" s="119" t="s">
        <v>390</v>
      </c>
      <c r="B108" s="119">
        <v>12088</v>
      </c>
      <c r="C108" s="120" t="s">
        <v>392</v>
      </c>
      <c r="D108" s="144" t="s">
        <v>391</v>
      </c>
      <c r="E108" s="119" t="s">
        <v>774</v>
      </c>
      <c r="F108" s="119">
        <v>4</v>
      </c>
      <c r="G108" s="119" t="s">
        <v>68</v>
      </c>
      <c r="H108" s="119">
        <v>3</v>
      </c>
      <c r="I108" s="119">
        <v>6</v>
      </c>
      <c r="J108" s="119" t="s">
        <v>224</v>
      </c>
      <c r="K108" s="119">
        <v>64</v>
      </c>
      <c r="L108" s="119">
        <v>32</v>
      </c>
      <c r="N108" s="166" t="s">
        <v>274</v>
      </c>
      <c r="O108" s="166">
        <v>11954</v>
      </c>
      <c r="P108" s="168" t="s">
        <v>271</v>
      </c>
      <c r="Q108" s="166" t="s">
        <v>272</v>
      </c>
      <c r="R108" s="162">
        <v>2</v>
      </c>
      <c r="S108" s="162" t="s">
        <v>68</v>
      </c>
      <c r="T108" s="162">
        <v>1</v>
      </c>
      <c r="U108" s="162">
        <v>4</v>
      </c>
      <c r="V108" s="162" t="s">
        <v>224</v>
      </c>
    </row>
    <row r="109" spans="1:22" ht="12.75" x14ac:dyDescent="0.2">
      <c r="A109" s="119" t="s">
        <v>733</v>
      </c>
      <c r="B109" s="119">
        <v>10215</v>
      </c>
      <c r="C109" s="120" t="s">
        <v>46</v>
      </c>
      <c r="D109" s="144" t="s">
        <v>47</v>
      </c>
      <c r="E109" s="119" t="s">
        <v>774</v>
      </c>
      <c r="F109" s="119">
        <v>4</v>
      </c>
      <c r="G109" s="119" t="s">
        <v>141</v>
      </c>
      <c r="H109" s="119">
        <v>3</v>
      </c>
      <c r="I109" s="119">
        <v>6</v>
      </c>
      <c r="J109" s="119" t="s">
        <v>215</v>
      </c>
      <c r="K109" s="119">
        <v>64</v>
      </c>
      <c r="L109" s="119">
        <v>32</v>
      </c>
      <c r="N109" s="166" t="s">
        <v>277</v>
      </c>
      <c r="O109" s="169">
        <v>11955</v>
      </c>
      <c r="P109" s="170" t="s">
        <v>276</v>
      </c>
      <c r="Q109" s="166" t="s">
        <v>273</v>
      </c>
      <c r="R109" s="162">
        <v>2</v>
      </c>
      <c r="S109" s="162" t="s">
        <v>68</v>
      </c>
      <c r="T109" s="162">
        <v>1</v>
      </c>
      <c r="U109" s="171">
        <v>4</v>
      </c>
      <c r="V109" s="162" t="s">
        <v>224</v>
      </c>
    </row>
    <row r="110" spans="1:22" ht="12.75" x14ac:dyDescent="0.2">
      <c r="A110" s="119" t="s">
        <v>202</v>
      </c>
      <c r="B110" s="119">
        <v>12117</v>
      </c>
      <c r="C110" s="120" t="s">
        <v>394</v>
      </c>
      <c r="D110" s="144" t="s">
        <v>393</v>
      </c>
      <c r="E110" s="119" t="s">
        <v>774</v>
      </c>
      <c r="F110" s="119">
        <v>4</v>
      </c>
      <c r="G110" s="119" t="s">
        <v>141</v>
      </c>
      <c r="H110" s="119">
        <v>4</v>
      </c>
      <c r="I110" s="119">
        <v>6</v>
      </c>
      <c r="J110" s="119" t="s">
        <v>231</v>
      </c>
      <c r="K110" s="119">
        <v>64</v>
      </c>
      <c r="L110" s="119">
        <v>32</v>
      </c>
      <c r="N110" s="166" t="s">
        <v>282</v>
      </c>
      <c r="O110" s="169">
        <v>11956</v>
      </c>
      <c r="P110" s="168" t="s">
        <v>281</v>
      </c>
      <c r="Q110" s="166" t="s">
        <v>278</v>
      </c>
      <c r="R110" s="162">
        <v>2</v>
      </c>
      <c r="S110" s="162" t="s">
        <v>68</v>
      </c>
      <c r="T110" s="162">
        <v>2</v>
      </c>
      <c r="U110" s="162">
        <v>4</v>
      </c>
      <c r="V110" s="162" t="s">
        <v>224</v>
      </c>
    </row>
    <row r="111" spans="1:22" ht="12.75" x14ac:dyDescent="0.2">
      <c r="A111" s="119" t="s">
        <v>395</v>
      </c>
      <c r="B111" s="119">
        <v>12083</v>
      </c>
      <c r="C111" s="120" t="s">
        <v>397</v>
      </c>
      <c r="D111" s="144" t="s">
        <v>396</v>
      </c>
      <c r="E111" s="119" t="s">
        <v>774</v>
      </c>
      <c r="F111" s="119">
        <v>4</v>
      </c>
      <c r="G111" s="119" t="s">
        <v>157</v>
      </c>
      <c r="H111" s="119">
        <v>4</v>
      </c>
      <c r="I111" s="119">
        <v>6</v>
      </c>
      <c r="J111" s="119" t="s">
        <v>224</v>
      </c>
      <c r="K111" s="119">
        <v>64</v>
      </c>
      <c r="L111" s="119">
        <v>32</v>
      </c>
      <c r="N111" s="166" t="s">
        <v>284</v>
      </c>
      <c r="O111" s="169">
        <v>11957</v>
      </c>
      <c r="P111" s="168" t="s">
        <v>283</v>
      </c>
      <c r="Q111" s="166" t="s">
        <v>279</v>
      </c>
      <c r="R111" s="162">
        <v>2</v>
      </c>
      <c r="S111" s="162" t="s">
        <v>68</v>
      </c>
      <c r="T111" s="162">
        <v>2</v>
      </c>
      <c r="U111" s="162">
        <v>4</v>
      </c>
      <c r="V111" s="162" t="s">
        <v>224</v>
      </c>
    </row>
    <row r="112" spans="1:22" ht="12.75" x14ac:dyDescent="0.2">
      <c r="A112" s="119" t="s">
        <v>636</v>
      </c>
      <c r="B112" s="119">
        <v>12098</v>
      </c>
      <c r="C112" s="120" t="s">
        <v>399</v>
      </c>
      <c r="D112" s="144" t="s">
        <v>398</v>
      </c>
      <c r="E112" s="119" t="s">
        <v>774</v>
      </c>
      <c r="F112" s="119">
        <v>4</v>
      </c>
      <c r="G112" s="120" t="s">
        <v>68</v>
      </c>
      <c r="H112" s="119">
        <v>4</v>
      </c>
      <c r="I112" s="119">
        <v>8</v>
      </c>
      <c r="J112" s="119" t="s">
        <v>224</v>
      </c>
      <c r="K112" s="119">
        <v>64</v>
      </c>
      <c r="L112" s="119">
        <v>64</v>
      </c>
      <c r="N112" s="166" t="s">
        <v>285</v>
      </c>
      <c r="O112" s="169">
        <v>11958</v>
      </c>
      <c r="P112" s="172" t="s">
        <v>286</v>
      </c>
      <c r="Q112" s="166" t="s">
        <v>280</v>
      </c>
      <c r="R112" s="162">
        <v>2</v>
      </c>
      <c r="S112" s="162" t="s">
        <v>19</v>
      </c>
      <c r="T112" s="162">
        <v>2</v>
      </c>
      <c r="U112" s="162">
        <v>4</v>
      </c>
      <c r="V112" s="162" t="s">
        <v>224</v>
      </c>
    </row>
    <row r="113" spans="1:22" ht="12.75" x14ac:dyDescent="0.2">
      <c r="A113" s="119" t="s">
        <v>400</v>
      </c>
      <c r="B113" s="119">
        <v>12038</v>
      </c>
      <c r="C113" s="120" t="s">
        <v>402</v>
      </c>
      <c r="D113" s="144" t="s">
        <v>401</v>
      </c>
      <c r="E113" s="119" t="s">
        <v>774</v>
      </c>
      <c r="F113" s="119">
        <v>4</v>
      </c>
      <c r="G113" s="119" t="s">
        <v>68</v>
      </c>
      <c r="H113" s="119">
        <v>4</v>
      </c>
      <c r="I113" s="119">
        <v>8</v>
      </c>
      <c r="J113" s="119" t="s">
        <v>215</v>
      </c>
      <c r="K113" s="119">
        <v>64</v>
      </c>
      <c r="L113" s="119">
        <v>64</v>
      </c>
      <c r="N113" s="166" t="s">
        <v>289</v>
      </c>
      <c r="O113" s="166">
        <v>11612</v>
      </c>
      <c r="P113" s="168" t="s">
        <v>287</v>
      </c>
      <c r="Q113" s="166" t="s">
        <v>288</v>
      </c>
      <c r="R113" s="162">
        <v>3</v>
      </c>
      <c r="S113" s="162" t="s">
        <v>141</v>
      </c>
      <c r="T113" s="162">
        <v>2</v>
      </c>
      <c r="U113" s="162">
        <v>6</v>
      </c>
      <c r="V113" s="162" t="s">
        <v>330</v>
      </c>
    </row>
    <row r="114" spans="1:22" ht="12.75" x14ac:dyDescent="0.2">
      <c r="A114" s="119" t="s">
        <v>403</v>
      </c>
      <c r="B114" s="119">
        <v>12039</v>
      </c>
      <c r="C114" s="120" t="s">
        <v>405</v>
      </c>
      <c r="D114" s="144" t="s">
        <v>404</v>
      </c>
      <c r="E114" s="119" t="s">
        <v>774</v>
      </c>
      <c r="F114" s="119">
        <v>4</v>
      </c>
      <c r="G114" s="119" t="s">
        <v>68</v>
      </c>
      <c r="H114" s="119">
        <v>4</v>
      </c>
      <c r="I114" s="119">
        <v>8</v>
      </c>
      <c r="J114" s="119" t="s">
        <v>215</v>
      </c>
      <c r="K114" s="119">
        <v>64</v>
      </c>
      <c r="L114" s="119">
        <v>64</v>
      </c>
      <c r="N114" s="166" t="s">
        <v>291</v>
      </c>
      <c r="O114" s="169">
        <v>11959</v>
      </c>
      <c r="P114" s="168" t="s">
        <v>290</v>
      </c>
      <c r="Q114" s="166" t="s">
        <v>292</v>
      </c>
      <c r="R114" s="162">
        <v>2</v>
      </c>
      <c r="S114" s="162" t="s">
        <v>68</v>
      </c>
      <c r="T114" s="162">
        <v>3</v>
      </c>
      <c r="U114" s="162">
        <v>4</v>
      </c>
      <c r="V114" s="162" t="s">
        <v>224</v>
      </c>
    </row>
    <row r="115" spans="1:22" ht="12.75" x14ac:dyDescent="0.2">
      <c r="A115" s="119" t="s">
        <v>734</v>
      </c>
      <c r="B115" s="119">
        <v>9969</v>
      </c>
      <c r="C115" s="120" t="s">
        <v>69</v>
      </c>
      <c r="D115" s="144" t="s">
        <v>70</v>
      </c>
      <c r="E115" s="119" t="s">
        <v>774</v>
      </c>
      <c r="F115" s="119">
        <v>4</v>
      </c>
      <c r="G115" s="119" t="s">
        <v>141</v>
      </c>
      <c r="H115" s="119">
        <v>4</v>
      </c>
      <c r="I115" s="119">
        <v>6</v>
      </c>
      <c r="J115" s="119" t="s">
        <v>245</v>
      </c>
      <c r="K115" s="119">
        <v>64</v>
      </c>
      <c r="L115" s="119">
        <v>32</v>
      </c>
      <c r="N115" s="166" t="s">
        <v>329</v>
      </c>
      <c r="O115" s="169">
        <v>11960</v>
      </c>
      <c r="P115" s="168" t="s">
        <v>293</v>
      </c>
      <c r="Q115" s="166" t="s">
        <v>294</v>
      </c>
      <c r="R115" s="162">
        <v>2</v>
      </c>
      <c r="S115" s="162" t="s">
        <v>68</v>
      </c>
      <c r="T115" s="162">
        <v>3</v>
      </c>
      <c r="U115" s="162">
        <v>4</v>
      </c>
      <c r="V115" s="162" t="s">
        <v>224</v>
      </c>
    </row>
    <row r="116" spans="1:22" ht="12.75" x14ac:dyDescent="0.2">
      <c r="A116" s="119" t="s">
        <v>406</v>
      </c>
      <c r="B116" s="119">
        <v>12081</v>
      </c>
      <c r="C116" s="120" t="s">
        <v>408</v>
      </c>
      <c r="D116" s="144" t="s">
        <v>407</v>
      </c>
      <c r="E116" s="119" t="s">
        <v>774</v>
      </c>
      <c r="F116" s="119">
        <v>4</v>
      </c>
      <c r="G116" s="119" t="s">
        <v>157</v>
      </c>
      <c r="H116" s="119">
        <v>5</v>
      </c>
      <c r="I116" s="119">
        <v>6</v>
      </c>
      <c r="J116" s="119" t="s">
        <v>224</v>
      </c>
      <c r="K116" s="119">
        <v>64</v>
      </c>
      <c r="L116" s="119">
        <v>32</v>
      </c>
      <c r="N116" s="166" t="s">
        <v>295</v>
      </c>
      <c r="O116" s="169">
        <v>11961</v>
      </c>
      <c r="P116" s="168" t="s">
        <v>296</v>
      </c>
      <c r="Q116" s="166" t="s">
        <v>297</v>
      </c>
      <c r="R116" s="162">
        <v>2</v>
      </c>
      <c r="S116" s="162" t="s">
        <v>68</v>
      </c>
      <c r="T116" s="162">
        <v>3</v>
      </c>
      <c r="U116" s="162">
        <v>4</v>
      </c>
      <c r="V116" s="162" t="s">
        <v>224</v>
      </c>
    </row>
    <row r="117" spans="1:22" ht="12.75" x14ac:dyDescent="0.2">
      <c r="A117" s="119" t="s">
        <v>409</v>
      </c>
      <c r="B117" s="119">
        <v>12090</v>
      </c>
      <c r="C117" s="120" t="s">
        <v>410</v>
      </c>
      <c r="D117" s="144" t="s">
        <v>396</v>
      </c>
      <c r="E117" s="119" t="s">
        <v>774</v>
      </c>
      <c r="F117" s="119">
        <v>4</v>
      </c>
      <c r="G117" s="119" t="s">
        <v>68</v>
      </c>
      <c r="H117" s="119">
        <v>5</v>
      </c>
      <c r="I117" s="119">
        <v>6</v>
      </c>
      <c r="J117" s="119" t="s">
        <v>224</v>
      </c>
      <c r="K117" s="119">
        <v>64</v>
      </c>
      <c r="L117" s="119">
        <v>32</v>
      </c>
      <c r="N117" s="166" t="s">
        <v>300</v>
      </c>
      <c r="O117" s="166">
        <v>11598</v>
      </c>
      <c r="P117" s="168" t="s">
        <v>298</v>
      </c>
      <c r="Q117" s="166" t="s">
        <v>299</v>
      </c>
      <c r="R117" s="162">
        <v>3</v>
      </c>
      <c r="S117" s="162" t="s">
        <v>141</v>
      </c>
      <c r="T117" s="162">
        <v>3</v>
      </c>
      <c r="U117" s="162">
        <v>6</v>
      </c>
      <c r="V117" s="162" t="s">
        <v>330</v>
      </c>
    </row>
    <row r="118" spans="1:22" ht="12.75" x14ac:dyDescent="0.2">
      <c r="A118" s="119" t="s">
        <v>637</v>
      </c>
      <c r="B118" s="119">
        <v>12099</v>
      </c>
      <c r="C118" s="120" t="s">
        <v>412</v>
      </c>
      <c r="D118" s="144" t="s">
        <v>411</v>
      </c>
      <c r="E118" s="119" t="s">
        <v>774</v>
      </c>
      <c r="F118" s="119">
        <v>4</v>
      </c>
      <c r="G118" s="120" t="s">
        <v>68</v>
      </c>
      <c r="H118" s="119">
        <v>5</v>
      </c>
      <c r="I118" s="119">
        <v>8</v>
      </c>
      <c r="J118" s="119" t="s">
        <v>224</v>
      </c>
      <c r="K118" s="119">
        <v>64</v>
      </c>
      <c r="L118" s="119">
        <v>64</v>
      </c>
      <c r="P118" s="18"/>
      <c r="Q118" s="119"/>
    </row>
    <row r="119" spans="1:22" ht="12.75" x14ac:dyDescent="0.2">
      <c r="A119" s="119" t="s">
        <v>200</v>
      </c>
      <c r="B119" s="119">
        <v>12089</v>
      </c>
      <c r="C119" s="120" t="s">
        <v>414</v>
      </c>
      <c r="D119" s="144" t="s">
        <v>413</v>
      </c>
      <c r="E119" s="119" t="s">
        <v>774</v>
      </c>
      <c r="F119" s="119">
        <v>4</v>
      </c>
      <c r="G119" s="119" t="s">
        <v>68</v>
      </c>
      <c r="H119" s="119">
        <v>5</v>
      </c>
      <c r="I119" s="119">
        <v>6</v>
      </c>
      <c r="J119" s="119" t="s">
        <v>224</v>
      </c>
      <c r="K119" s="119">
        <v>64</v>
      </c>
      <c r="L119" s="119">
        <v>32</v>
      </c>
      <c r="P119" s="18"/>
      <c r="Q119" s="119"/>
    </row>
    <row r="120" spans="1:22" ht="12.75" x14ac:dyDescent="0.2">
      <c r="A120" s="119" t="s">
        <v>415</v>
      </c>
      <c r="B120" s="119">
        <v>12046</v>
      </c>
      <c r="C120" s="120" t="s">
        <v>417</v>
      </c>
      <c r="D120" s="144" t="s">
        <v>416</v>
      </c>
      <c r="E120" s="119" t="s">
        <v>774</v>
      </c>
      <c r="F120" s="119">
        <v>4</v>
      </c>
      <c r="G120" s="119" t="s">
        <v>68</v>
      </c>
      <c r="H120" s="119">
        <v>5</v>
      </c>
      <c r="I120" s="119">
        <v>8</v>
      </c>
      <c r="J120" s="119" t="s">
        <v>215</v>
      </c>
      <c r="K120" s="119">
        <v>64</v>
      </c>
      <c r="L120" s="119">
        <v>64</v>
      </c>
      <c r="P120" s="18"/>
      <c r="Q120" s="119"/>
    </row>
    <row r="121" spans="1:22" ht="12.75" x14ac:dyDescent="0.2">
      <c r="A121" s="119" t="s">
        <v>418</v>
      </c>
      <c r="B121" s="119">
        <v>12045</v>
      </c>
      <c r="C121" s="120" t="s">
        <v>420</v>
      </c>
      <c r="D121" s="144" t="s">
        <v>419</v>
      </c>
      <c r="E121" s="119" t="s">
        <v>774</v>
      </c>
      <c r="F121" s="119">
        <v>4</v>
      </c>
      <c r="G121" s="119" t="s">
        <v>68</v>
      </c>
      <c r="H121" s="119">
        <v>5</v>
      </c>
      <c r="I121" s="119">
        <v>8</v>
      </c>
      <c r="J121" s="119" t="s">
        <v>215</v>
      </c>
      <c r="K121" s="119">
        <v>64</v>
      </c>
      <c r="L121" s="119">
        <v>64</v>
      </c>
      <c r="P121" s="18"/>
      <c r="Q121" s="119"/>
    </row>
    <row r="122" spans="1:22" ht="12.75" x14ac:dyDescent="0.2">
      <c r="A122" s="119" t="s">
        <v>421</v>
      </c>
      <c r="B122" s="119">
        <v>12080</v>
      </c>
      <c r="C122" s="120" t="s">
        <v>423</v>
      </c>
      <c r="D122" s="144" t="s">
        <v>422</v>
      </c>
      <c r="E122" s="119" t="s">
        <v>774</v>
      </c>
      <c r="F122" s="119">
        <v>4</v>
      </c>
      <c r="G122" s="119" t="s">
        <v>157</v>
      </c>
      <c r="H122" s="119">
        <v>6</v>
      </c>
      <c r="I122" s="119">
        <v>6</v>
      </c>
      <c r="J122" s="119" t="s">
        <v>224</v>
      </c>
      <c r="K122" s="119">
        <v>64</v>
      </c>
      <c r="L122" s="119">
        <v>32</v>
      </c>
      <c r="N122" s="182" t="s">
        <v>258</v>
      </c>
      <c r="O122" s="165"/>
      <c r="P122" s="182"/>
    </row>
    <row r="123" spans="1:22" ht="12.75" x14ac:dyDescent="0.2">
      <c r="A123" s="119" t="s">
        <v>327</v>
      </c>
      <c r="B123" s="119">
        <v>12079</v>
      </c>
      <c r="C123" s="120" t="s">
        <v>306</v>
      </c>
      <c r="D123" s="144" t="s">
        <v>424</v>
      </c>
      <c r="E123" s="119" t="s">
        <v>774</v>
      </c>
      <c r="F123" s="119">
        <v>4</v>
      </c>
      <c r="G123" s="119" t="s">
        <v>68</v>
      </c>
      <c r="H123" s="119">
        <v>6</v>
      </c>
      <c r="I123" s="119">
        <v>6</v>
      </c>
      <c r="J123" s="119" t="s">
        <v>224</v>
      </c>
      <c r="K123" s="119">
        <v>64</v>
      </c>
      <c r="L123" s="119">
        <v>32</v>
      </c>
      <c r="N123" s="183" t="s">
        <v>245</v>
      </c>
      <c r="O123" s="165">
        <v>11</v>
      </c>
      <c r="P123" s="182" t="s">
        <v>260</v>
      </c>
    </row>
    <row r="124" spans="1:22" ht="12.75" x14ac:dyDescent="0.2">
      <c r="A124" s="119" t="s">
        <v>638</v>
      </c>
      <c r="B124" s="119">
        <v>12100</v>
      </c>
      <c r="C124" s="120" t="s">
        <v>426</v>
      </c>
      <c r="D124" s="144" t="s">
        <v>425</v>
      </c>
      <c r="E124" s="119" t="s">
        <v>774</v>
      </c>
      <c r="F124" s="119">
        <v>4</v>
      </c>
      <c r="G124" s="120" t="s">
        <v>68</v>
      </c>
      <c r="H124" s="119">
        <v>6</v>
      </c>
      <c r="I124" s="119">
        <v>8</v>
      </c>
      <c r="J124" s="119" t="s">
        <v>224</v>
      </c>
      <c r="K124" s="119">
        <v>64</v>
      </c>
      <c r="L124" s="119">
        <v>64</v>
      </c>
      <c r="N124" s="183" t="s">
        <v>235</v>
      </c>
      <c r="O124" s="165">
        <v>3</v>
      </c>
      <c r="P124" s="182" t="s">
        <v>236</v>
      </c>
    </row>
    <row r="125" spans="1:22" ht="12.75" x14ac:dyDescent="0.2">
      <c r="A125" s="119" t="s">
        <v>641</v>
      </c>
      <c r="B125" s="119">
        <v>12094</v>
      </c>
      <c r="C125" s="120" t="s">
        <v>429</v>
      </c>
      <c r="D125" s="144" t="s">
        <v>428</v>
      </c>
      <c r="E125" s="119" t="s">
        <v>774</v>
      </c>
      <c r="F125" s="119">
        <v>4</v>
      </c>
      <c r="G125" s="120" t="s">
        <v>68</v>
      </c>
      <c r="H125" s="119">
        <v>6</v>
      </c>
      <c r="I125" s="119">
        <v>8</v>
      </c>
      <c r="J125" s="119" t="s">
        <v>224</v>
      </c>
      <c r="K125" s="119">
        <v>64</v>
      </c>
      <c r="L125" s="119">
        <v>64</v>
      </c>
      <c r="N125" s="183" t="s">
        <v>215</v>
      </c>
      <c r="O125" s="165">
        <v>6</v>
      </c>
      <c r="P125" s="182" t="s">
        <v>238</v>
      </c>
    </row>
    <row r="126" spans="1:22" ht="12.75" x14ac:dyDescent="0.2">
      <c r="A126" s="119" t="s">
        <v>430</v>
      </c>
      <c r="B126" s="119">
        <v>12273</v>
      </c>
      <c r="C126" s="120" t="s">
        <v>432</v>
      </c>
      <c r="D126" s="144" t="s">
        <v>431</v>
      </c>
      <c r="E126" s="119" t="s">
        <v>774</v>
      </c>
      <c r="F126" s="119">
        <v>4</v>
      </c>
      <c r="G126" s="119" t="s">
        <v>141</v>
      </c>
      <c r="H126" s="119">
        <v>6</v>
      </c>
      <c r="I126" s="119">
        <v>8</v>
      </c>
      <c r="J126" s="119" t="s">
        <v>246</v>
      </c>
      <c r="K126" s="119">
        <v>64</v>
      </c>
      <c r="L126" s="119">
        <v>64</v>
      </c>
      <c r="N126" s="183" t="s">
        <v>378</v>
      </c>
      <c r="O126" s="165"/>
      <c r="P126" s="182" t="s">
        <v>377</v>
      </c>
    </row>
    <row r="127" spans="1:22" ht="12.75" x14ac:dyDescent="0.2">
      <c r="A127" s="119" t="s">
        <v>433</v>
      </c>
      <c r="B127" s="119">
        <v>12082</v>
      </c>
      <c r="C127" s="120" t="s">
        <v>435</v>
      </c>
      <c r="D127" s="144" t="s">
        <v>434</v>
      </c>
      <c r="E127" s="119" t="s">
        <v>774</v>
      </c>
      <c r="F127" s="119">
        <v>4</v>
      </c>
      <c r="G127" s="119" t="s">
        <v>68</v>
      </c>
      <c r="H127" s="119">
        <v>7</v>
      </c>
      <c r="I127" s="119">
        <v>6</v>
      </c>
      <c r="J127" s="119" t="s">
        <v>224</v>
      </c>
      <c r="K127" s="119">
        <v>64</v>
      </c>
      <c r="L127" s="119">
        <v>32</v>
      </c>
      <c r="N127" s="183" t="s">
        <v>243</v>
      </c>
      <c r="O127" s="165">
        <v>7</v>
      </c>
      <c r="P127" s="182" t="s">
        <v>244</v>
      </c>
    </row>
    <row r="128" spans="1:22" ht="12.75" x14ac:dyDescent="0.2">
      <c r="A128" s="119" t="s">
        <v>639</v>
      </c>
      <c r="B128" s="119">
        <v>12101</v>
      </c>
      <c r="C128" s="120" t="s">
        <v>437</v>
      </c>
      <c r="D128" s="144" t="s">
        <v>436</v>
      </c>
      <c r="E128" s="119" t="s">
        <v>774</v>
      </c>
      <c r="F128" s="119">
        <v>4</v>
      </c>
      <c r="G128" s="119" t="s">
        <v>68</v>
      </c>
      <c r="H128" s="119">
        <v>7</v>
      </c>
      <c r="I128" s="119">
        <v>8</v>
      </c>
      <c r="J128" s="119" t="s">
        <v>224</v>
      </c>
      <c r="K128" s="119">
        <v>64</v>
      </c>
      <c r="L128" s="119">
        <v>64</v>
      </c>
      <c r="N128" s="183" t="s">
        <v>231</v>
      </c>
      <c r="O128" s="165">
        <v>2</v>
      </c>
      <c r="P128" s="182" t="s">
        <v>232</v>
      </c>
    </row>
    <row r="129" spans="1:17" ht="12.75" x14ac:dyDescent="0.2">
      <c r="A129" s="119" t="s">
        <v>438</v>
      </c>
      <c r="B129" s="119">
        <v>10615</v>
      </c>
      <c r="C129" s="120" t="s">
        <v>440</v>
      </c>
      <c r="D129" s="144" t="s">
        <v>439</v>
      </c>
      <c r="E129" s="119" t="s">
        <v>774</v>
      </c>
      <c r="F129" s="119">
        <v>4</v>
      </c>
      <c r="G129" s="119" t="s">
        <v>141</v>
      </c>
      <c r="H129" s="119">
        <v>7</v>
      </c>
      <c r="I129" s="119">
        <v>6</v>
      </c>
      <c r="J129" s="119" t="s">
        <v>243</v>
      </c>
      <c r="K129" s="119">
        <v>64</v>
      </c>
      <c r="L129" s="119">
        <v>32</v>
      </c>
      <c r="N129" s="183" t="s">
        <v>341</v>
      </c>
      <c r="O129" s="165"/>
      <c r="P129" s="182" t="s">
        <v>340</v>
      </c>
    </row>
    <row r="130" spans="1:17" ht="12.75" x14ac:dyDescent="0.2">
      <c r="A130" s="119" t="s">
        <v>441</v>
      </c>
      <c r="B130" s="119">
        <v>12102</v>
      </c>
      <c r="C130" s="120" t="s">
        <v>443</v>
      </c>
      <c r="D130" s="144" t="s">
        <v>442</v>
      </c>
      <c r="E130" s="119" t="s">
        <v>774</v>
      </c>
      <c r="F130" s="119">
        <v>2</v>
      </c>
      <c r="G130" s="119" t="s">
        <v>141</v>
      </c>
      <c r="H130" s="119">
        <v>7</v>
      </c>
      <c r="I130" s="119">
        <v>4</v>
      </c>
      <c r="J130" s="119" t="s">
        <v>224</v>
      </c>
      <c r="K130" s="119">
        <v>32</v>
      </c>
      <c r="L130" s="119">
        <v>32</v>
      </c>
      <c r="N130" s="183" t="s">
        <v>224</v>
      </c>
      <c r="O130" s="165">
        <v>1</v>
      </c>
      <c r="P130" s="182" t="s">
        <v>225</v>
      </c>
    </row>
    <row r="131" spans="1:17" ht="12.75" x14ac:dyDescent="0.2">
      <c r="A131" s="119" t="s">
        <v>444</v>
      </c>
      <c r="B131" s="119">
        <v>10159</v>
      </c>
      <c r="C131" s="120" t="s">
        <v>42</v>
      </c>
      <c r="D131" s="144" t="s">
        <v>43</v>
      </c>
      <c r="E131" s="119" t="s">
        <v>774</v>
      </c>
      <c r="F131" s="119">
        <v>4</v>
      </c>
      <c r="G131" s="119" t="s">
        <v>141</v>
      </c>
      <c r="H131" s="119">
        <v>7</v>
      </c>
      <c r="I131" s="119">
        <v>16</v>
      </c>
      <c r="J131" s="119" t="s">
        <v>207</v>
      </c>
      <c r="K131" s="119">
        <v>0</v>
      </c>
      <c r="L131" s="119">
        <v>480</v>
      </c>
      <c r="N131" s="183" t="s">
        <v>257</v>
      </c>
      <c r="O131" s="165">
        <v>16</v>
      </c>
      <c r="P131" s="182" t="s">
        <v>259</v>
      </c>
    </row>
    <row r="132" spans="1:17" ht="12.75" x14ac:dyDescent="0.2">
      <c r="A132" s="119" t="s">
        <v>642</v>
      </c>
      <c r="B132" s="119">
        <v>12092</v>
      </c>
      <c r="C132" s="120" t="s">
        <v>447</v>
      </c>
      <c r="D132" s="144" t="s">
        <v>446</v>
      </c>
      <c r="E132" s="119" t="s">
        <v>774</v>
      </c>
      <c r="F132" s="119">
        <v>4</v>
      </c>
      <c r="G132" s="119" t="s">
        <v>68</v>
      </c>
      <c r="H132" s="119">
        <v>8</v>
      </c>
      <c r="I132" s="119">
        <v>8</v>
      </c>
      <c r="J132" s="119" t="s">
        <v>224</v>
      </c>
      <c r="K132" s="119">
        <v>64</v>
      </c>
      <c r="L132" s="119">
        <v>64</v>
      </c>
      <c r="N132" s="183" t="s">
        <v>239</v>
      </c>
      <c r="O132" s="165">
        <v>8</v>
      </c>
      <c r="P132" s="182" t="s">
        <v>240</v>
      </c>
    </row>
    <row r="133" spans="1:17" ht="12.75" x14ac:dyDescent="0.2">
      <c r="A133" s="119" t="s">
        <v>448</v>
      </c>
      <c r="B133" s="119">
        <v>12106</v>
      </c>
      <c r="C133" s="120" t="s">
        <v>450</v>
      </c>
      <c r="D133" s="144" t="s">
        <v>449</v>
      </c>
      <c r="E133" s="119" t="s">
        <v>774</v>
      </c>
      <c r="F133" s="119">
        <v>4</v>
      </c>
      <c r="G133" s="119" t="s">
        <v>68</v>
      </c>
      <c r="H133" s="119" t="s">
        <v>145</v>
      </c>
      <c r="I133" s="119">
        <v>8</v>
      </c>
      <c r="J133" s="119" t="s">
        <v>224</v>
      </c>
      <c r="K133" s="119">
        <v>64</v>
      </c>
      <c r="L133" s="119">
        <v>64</v>
      </c>
      <c r="N133" s="183" t="s">
        <v>256</v>
      </c>
      <c r="O133" s="165">
        <v>15</v>
      </c>
      <c r="P133" s="182" t="s">
        <v>262</v>
      </c>
    </row>
    <row r="134" spans="1:17" ht="12.75" x14ac:dyDescent="0.2">
      <c r="A134" s="119" t="s">
        <v>328</v>
      </c>
      <c r="B134" s="119">
        <v>12104</v>
      </c>
      <c r="C134" s="120" t="s">
        <v>452</v>
      </c>
      <c r="D134" s="144" t="s">
        <v>451</v>
      </c>
      <c r="E134" s="119" t="s">
        <v>774</v>
      </c>
      <c r="F134" s="119">
        <v>4</v>
      </c>
      <c r="G134" s="119" t="s">
        <v>68</v>
      </c>
      <c r="H134" s="119" t="s">
        <v>145</v>
      </c>
      <c r="I134" s="119">
        <v>8</v>
      </c>
      <c r="J134" s="119" t="s">
        <v>224</v>
      </c>
      <c r="K134" s="119">
        <v>64</v>
      </c>
      <c r="L134" s="119">
        <v>64</v>
      </c>
      <c r="N134" s="183" t="s">
        <v>237</v>
      </c>
      <c r="O134" s="165">
        <v>5</v>
      </c>
      <c r="P134" s="182" t="s">
        <v>263</v>
      </c>
    </row>
    <row r="135" spans="1:17" ht="12.75" x14ac:dyDescent="0.2">
      <c r="A135" s="119" t="s">
        <v>453</v>
      </c>
      <c r="B135" s="119">
        <v>12109</v>
      </c>
      <c r="C135" s="120" t="s">
        <v>455</v>
      </c>
      <c r="D135" s="144" t="s">
        <v>454</v>
      </c>
      <c r="E135" s="119" t="s">
        <v>774</v>
      </c>
      <c r="F135" s="119">
        <v>4</v>
      </c>
      <c r="G135" s="119" t="s">
        <v>68</v>
      </c>
      <c r="H135" s="119" t="s">
        <v>145</v>
      </c>
      <c r="I135" s="119">
        <v>8</v>
      </c>
      <c r="J135" s="119" t="s">
        <v>224</v>
      </c>
      <c r="K135" s="119">
        <v>64</v>
      </c>
      <c r="L135" s="119">
        <v>64</v>
      </c>
      <c r="N135" s="183" t="s">
        <v>233</v>
      </c>
      <c r="O135" s="165">
        <v>4</v>
      </c>
      <c r="P135" s="182" t="s">
        <v>234</v>
      </c>
    </row>
    <row r="136" spans="1:17" ht="12.75" x14ac:dyDescent="0.2">
      <c r="A136" s="119" t="s">
        <v>456</v>
      </c>
      <c r="B136" s="119">
        <v>12103</v>
      </c>
      <c r="C136" s="120" t="s">
        <v>458</v>
      </c>
      <c r="D136" s="144" t="s">
        <v>457</v>
      </c>
      <c r="E136" s="119" t="s">
        <v>774</v>
      </c>
      <c r="F136" s="119">
        <v>4</v>
      </c>
      <c r="G136" s="119" t="s">
        <v>68</v>
      </c>
      <c r="H136" s="119" t="s">
        <v>145</v>
      </c>
      <c r="I136" s="119">
        <v>8</v>
      </c>
      <c r="J136" s="119" t="s">
        <v>224</v>
      </c>
      <c r="K136" s="119">
        <v>64</v>
      </c>
      <c r="L136" s="119">
        <v>64</v>
      </c>
      <c r="N136" s="183" t="s">
        <v>359</v>
      </c>
      <c r="O136" s="165"/>
      <c r="P136" s="182" t="s">
        <v>358</v>
      </c>
    </row>
    <row r="137" spans="1:17" ht="12.75" x14ac:dyDescent="0.2">
      <c r="A137" s="119" t="s">
        <v>732</v>
      </c>
      <c r="B137" s="119">
        <v>12105</v>
      </c>
      <c r="C137" s="120" t="s">
        <v>460</v>
      </c>
      <c r="D137" s="144" t="s">
        <v>459</v>
      </c>
      <c r="E137" s="119" t="s">
        <v>774</v>
      </c>
      <c r="F137" s="119">
        <v>4</v>
      </c>
      <c r="G137" s="119" t="s">
        <v>68</v>
      </c>
      <c r="H137" s="119" t="s">
        <v>145</v>
      </c>
      <c r="I137" s="119">
        <v>6</v>
      </c>
      <c r="J137" s="119" t="s">
        <v>224</v>
      </c>
      <c r="K137" s="119">
        <v>64</v>
      </c>
      <c r="L137" s="119">
        <v>64</v>
      </c>
      <c r="N137" s="183" t="s">
        <v>246</v>
      </c>
      <c r="O137" s="165">
        <v>10</v>
      </c>
      <c r="P137" s="182" t="s">
        <v>247</v>
      </c>
    </row>
    <row r="138" spans="1:17" ht="12.75" x14ac:dyDescent="0.2">
      <c r="A138" s="119" t="s">
        <v>461</v>
      </c>
      <c r="B138" s="119">
        <v>12108</v>
      </c>
      <c r="C138" s="120" t="s">
        <v>463</v>
      </c>
      <c r="D138" s="144" t="s">
        <v>462</v>
      </c>
      <c r="E138" s="119" t="s">
        <v>774</v>
      </c>
      <c r="F138" s="119">
        <v>4</v>
      </c>
      <c r="G138" s="119" t="s">
        <v>68</v>
      </c>
      <c r="H138" s="119" t="s">
        <v>145</v>
      </c>
      <c r="I138" s="119">
        <v>8</v>
      </c>
      <c r="J138" s="119" t="s">
        <v>224</v>
      </c>
      <c r="K138" s="119">
        <v>64</v>
      </c>
      <c r="L138" s="119">
        <v>64</v>
      </c>
      <c r="N138" s="183" t="s">
        <v>241</v>
      </c>
      <c r="O138" s="165">
        <v>9</v>
      </c>
      <c r="P138" s="182" t="s">
        <v>242</v>
      </c>
    </row>
    <row r="139" spans="1:17" ht="12.75" x14ac:dyDescent="0.2">
      <c r="A139" s="119" t="s">
        <v>464</v>
      </c>
      <c r="B139" s="119">
        <v>12107</v>
      </c>
      <c r="C139" s="120" t="s">
        <v>466</v>
      </c>
      <c r="D139" s="144" t="s">
        <v>465</v>
      </c>
      <c r="E139" s="119" t="s">
        <v>774</v>
      </c>
      <c r="F139" s="119">
        <v>4</v>
      </c>
      <c r="G139" s="119" t="s">
        <v>68</v>
      </c>
      <c r="H139" s="119" t="s">
        <v>145</v>
      </c>
      <c r="I139" s="119">
        <v>8</v>
      </c>
      <c r="J139" s="119" t="s">
        <v>224</v>
      </c>
      <c r="K139" s="119">
        <v>64</v>
      </c>
      <c r="L139" s="119">
        <v>64</v>
      </c>
      <c r="N139" s="183" t="s">
        <v>255</v>
      </c>
      <c r="O139" s="165">
        <v>12</v>
      </c>
      <c r="P139" s="182" t="s">
        <v>261</v>
      </c>
    </row>
    <row r="140" spans="1:17" ht="12.75" x14ac:dyDescent="0.2">
      <c r="A140" s="119" t="s">
        <v>542</v>
      </c>
      <c r="B140" s="119">
        <v>12111</v>
      </c>
      <c r="C140" s="120" t="s">
        <v>468</v>
      </c>
      <c r="D140" s="144" t="s">
        <v>467</v>
      </c>
      <c r="E140" s="119" t="s">
        <v>774</v>
      </c>
      <c r="F140" s="119">
        <v>4</v>
      </c>
      <c r="G140" s="119" t="s">
        <v>68</v>
      </c>
      <c r="H140" s="119" t="s">
        <v>145</v>
      </c>
      <c r="I140" s="119">
        <v>8</v>
      </c>
      <c r="J140" s="119" t="s">
        <v>224</v>
      </c>
      <c r="K140" s="119">
        <v>64</v>
      </c>
      <c r="L140" s="119">
        <v>64</v>
      </c>
      <c r="N140" s="183" t="s">
        <v>248</v>
      </c>
      <c r="O140" s="165">
        <v>13</v>
      </c>
      <c r="P140" s="182" t="s">
        <v>249</v>
      </c>
    </row>
    <row r="141" spans="1:17" ht="12.75" x14ac:dyDescent="0.2">
      <c r="A141" s="119" t="s">
        <v>469</v>
      </c>
      <c r="B141" s="119">
        <v>12110</v>
      </c>
      <c r="C141" s="120" t="s">
        <v>471</v>
      </c>
      <c r="D141" s="144" t="s">
        <v>470</v>
      </c>
      <c r="E141" s="119" t="s">
        <v>774</v>
      </c>
      <c r="F141" s="119">
        <v>4</v>
      </c>
      <c r="G141" s="119" t="s">
        <v>68</v>
      </c>
      <c r="H141" s="119" t="s">
        <v>145</v>
      </c>
      <c r="I141" s="119">
        <v>8</v>
      </c>
      <c r="J141" s="119" t="s">
        <v>224</v>
      </c>
      <c r="K141" s="119">
        <v>64</v>
      </c>
      <c r="L141" s="119">
        <v>64</v>
      </c>
      <c r="N141" s="183" t="s">
        <v>207</v>
      </c>
      <c r="O141" s="165">
        <v>14</v>
      </c>
      <c r="P141" s="182" t="s">
        <v>42</v>
      </c>
    </row>
    <row r="142" spans="1:17" ht="12.75" x14ac:dyDescent="0.2">
      <c r="A142" s="119" t="s">
        <v>472</v>
      </c>
      <c r="B142" s="119">
        <v>11864</v>
      </c>
      <c r="C142" s="120" t="s">
        <v>474</v>
      </c>
      <c r="D142" s="144" t="s">
        <v>473</v>
      </c>
      <c r="E142" s="119" t="s">
        <v>774</v>
      </c>
      <c r="F142" s="119">
        <v>4</v>
      </c>
      <c r="G142" s="119" t="s">
        <v>141</v>
      </c>
      <c r="H142" s="119" t="s">
        <v>145</v>
      </c>
      <c r="I142" s="119">
        <v>6</v>
      </c>
      <c r="J142" s="119" t="s">
        <v>341</v>
      </c>
      <c r="K142" s="119">
        <v>64</v>
      </c>
      <c r="L142" s="119">
        <v>32</v>
      </c>
      <c r="N142" s="183" t="s">
        <v>330</v>
      </c>
      <c r="O142" s="165">
        <v>17</v>
      </c>
      <c r="P142" s="182" t="s">
        <v>331</v>
      </c>
    </row>
    <row r="143" spans="1:17" ht="12.75" x14ac:dyDescent="0.2">
      <c r="A143" s="119" t="s">
        <v>475</v>
      </c>
      <c r="B143" s="119">
        <v>12145</v>
      </c>
      <c r="C143" s="120" t="s">
        <v>477</v>
      </c>
      <c r="D143" s="144" t="s">
        <v>476</v>
      </c>
      <c r="E143" s="119" t="s">
        <v>774</v>
      </c>
      <c r="F143" s="119">
        <v>4</v>
      </c>
      <c r="G143" s="119" t="s">
        <v>68</v>
      </c>
      <c r="H143" s="119" t="s">
        <v>145</v>
      </c>
      <c r="I143" s="119">
        <v>8</v>
      </c>
      <c r="J143" s="119" t="s">
        <v>231</v>
      </c>
      <c r="K143" s="119">
        <v>64</v>
      </c>
      <c r="L143" s="119">
        <v>64</v>
      </c>
      <c r="Q143" s="119"/>
    </row>
    <row r="144" spans="1:17" ht="12.75" x14ac:dyDescent="0.2">
      <c r="A144" s="119" t="s">
        <v>478</v>
      </c>
      <c r="B144" s="119">
        <v>12276</v>
      </c>
      <c r="C144" s="120" t="s">
        <v>480</v>
      </c>
      <c r="D144" s="144" t="s">
        <v>479</v>
      </c>
      <c r="E144" s="119" t="s">
        <v>774</v>
      </c>
      <c r="F144" s="119">
        <v>4</v>
      </c>
      <c r="G144" s="119" t="s">
        <v>141</v>
      </c>
      <c r="H144" s="119" t="s">
        <v>145</v>
      </c>
      <c r="I144" s="119">
        <v>6</v>
      </c>
      <c r="J144" s="119" t="s">
        <v>246</v>
      </c>
      <c r="K144" s="119">
        <v>64</v>
      </c>
      <c r="L144" s="119">
        <v>32</v>
      </c>
      <c r="Q144" s="119"/>
    </row>
    <row r="145" spans="1:23" ht="12.75" x14ac:dyDescent="0.2">
      <c r="A145" s="119" t="s">
        <v>643</v>
      </c>
      <c r="B145" s="119">
        <v>12474</v>
      </c>
      <c r="C145" s="120" t="s">
        <v>644</v>
      </c>
      <c r="D145" s="144" t="s">
        <v>645</v>
      </c>
      <c r="E145" s="119" t="s">
        <v>774</v>
      </c>
      <c r="F145" s="119">
        <v>4</v>
      </c>
      <c r="G145" s="119" t="s">
        <v>68</v>
      </c>
      <c r="H145" s="119">
        <v>1</v>
      </c>
      <c r="I145" s="119">
        <v>6</v>
      </c>
      <c r="J145" s="119" t="s">
        <v>224</v>
      </c>
      <c r="K145" s="119">
        <v>64</v>
      </c>
      <c r="L145" s="119">
        <v>32</v>
      </c>
      <c r="Q145" s="119"/>
    </row>
    <row r="146" spans="1:23" ht="12.75" x14ac:dyDescent="0.2">
      <c r="A146" s="119" t="s">
        <v>814</v>
      </c>
      <c r="B146" s="119">
        <v>12077</v>
      </c>
      <c r="C146" s="120" t="s">
        <v>815</v>
      </c>
      <c r="D146" s="144" t="s">
        <v>816</v>
      </c>
      <c r="E146" s="119" t="s">
        <v>774</v>
      </c>
      <c r="F146" s="119">
        <v>4</v>
      </c>
      <c r="G146" s="119" t="s">
        <v>68</v>
      </c>
      <c r="H146" s="119">
        <v>4</v>
      </c>
      <c r="I146" s="119">
        <v>6</v>
      </c>
      <c r="J146" s="119" t="s">
        <v>224</v>
      </c>
      <c r="K146" s="119">
        <v>64</v>
      </c>
      <c r="L146" s="119">
        <v>32</v>
      </c>
      <c r="Q146" s="119"/>
    </row>
    <row r="147" spans="1:23" ht="12.75" x14ac:dyDescent="0.2">
      <c r="A147" s="119" t="s">
        <v>481</v>
      </c>
      <c r="B147" s="121">
        <v>12336</v>
      </c>
      <c r="C147" s="123" t="s">
        <v>483</v>
      </c>
      <c r="D147" s="123" t="s">
        <v>482</v>
      </c>
      <c r="E147" s="119" t="s">
        <v>774</v>
      </c>
      <c r="F147" s="119">
        <v>4</v>
      </c>
      <c r="G147" s="119" t="s">
        <v>141</v>
      </c>
      <c r="H147" s="119">
        <v>3</v>
      </c>
      <c r="I147" s="122">
        <v>6</v>
      </c>
      <c r="J147" s="119" t="s">
        <v>248</v>
      </c>
      <c r="K147" s="122">
        <v>64</v>
      </c>
      <c r="L147" s="122">
        <v>32</v>
      </c>
      <c r="O147" s="37"/>
      <c r="P147" s="37"/>
      <c r="Q147" s="37"/>
      <c r="R147" s="37"/>
      <c r="S147" s="37"/>
      <c r="T147" s="37"/>
      <c r="U147" s="37"/>
      <c r="V147" s="37"/>
      <c r="W147" s="37"/>
    </row>
    <row r="148" spans="1:23" ht="12.75" x14ac:dyDescent="0.2">
      <c r="A148" s="119" t="s">
        <v>484</v>
      </c>
      <c r="B148" s="121">
        <v>12337</v>
      </c>
      <c r="C148" s="123" t="s">
        <v>486</v>
      </c>
      <c r="D148" s="123" t="s">
        <v>485</v>
      </c>
      <c r="E148" s="119" t="s">
        <v>774</v>
      </c>
      <c r="F148" s="119">
        <v>4</v>
      </c>
      <c r="G148" s="119" t="s">
        <v>141</v>
      </c>
      <c r="H148" s="119">
        <v>4</v>
      </c>
      <c r="I148" s="122">
        <v>6</v>
      </c>
      <c r="J148" s="119" t="s">
        <v>248</v>
      </c>
      <c r="K148" s="122">
        <v>64</v>
      </c>
      <c r="L148" s="122">
        <v>32</v>
      </c>
      <c r="O148" s="45"/>
      <c r="P148" s="47"/>
      <c r="Q148" s="45"/>
      <c r="R148" s="45"/>
      <c r="W148" s="41"/>
    </row>
    <row r="149" spans="1:23" ht="12.75" x14ac:dyDescent="0.2">
      <c r="A149" s="119" t="s">
        <v>487</v>
      </c>
      <c r="B149" s="121">
        <v>12338</v>
      </c>
      <c r="C149" s="123" t="s">
        <v>489</v>
      </c>
      <c r="D149" s="123" t="s">
        <v>488</v>
      </c>
      <c r="E149" s="119" t="s">
        <v>774</v>
      </c>
      <c r="F149" s="119">
        <v>4</v>
      </c>
      <c r="G149" s="119" t="s">
        <v>141</v>
      </c>
      <c r="H149" s="119">
        <v>4</v>
      </c>
      <c r="I149" s="122">
        <v>6</v>
      </c>
      <c r="J149" s="119" t="s">
        <v>248</v>
      </c>
      <c r="K149" s="122">
        <v>64</v>
      </c>
      <c r="L149" s="122">
        <v>32</v>
      </c>
      <c r="O149" s="45"/>
      <c r="P149" s="42"/>
      <c r="Q149" s="45"/>
      <c r="R149" s="45"/>
      <c r="W149" s="41"/>
    </row>
    <row r="150" spans="1:23" ht="12.75" x14ac:dyDescent="0.2">
      <c r="A150" s="119" t="s">
        <v>490</v>
      </c>
      <c r="B150" s="121">
        <v>12339</v>
      </c>
      <c r="C150" s="123" t="s">
        <v>492</v>
      </c>
      <c r="D150" s="123" t="s">
        <v>491</v>
      </c>
      <c r="E150" s="119" t="s">
        <v>774</v>
      </c>
      <c r="F150" s="119">
        <v>4</v>
      </c>
      <c r="G150" s="119" t="s">
        <v>141</v>
      </c>
      <c r="H150" s="119">
        <v>4</v>
      </c>
      <c r="I150" s="122">
        <v>6</v>
      </c>
      <c r="J150" s="119" t="s">
        <v>248</v>
      </c>
      <c r="K150" s="122">
        <v>64</v>
      </c>
      <c r="L150" s="122">
        <v>32</v>
      </c>
      <c r="O150" s="45"/>
      <c r="P150" s="42"/>
      <c r="Q150" s="45"/>
      <c r="R150" s="45"/>
      <c r="W150" s="41"/>
    </row>
    <row r="151" spans="1:23" ht="12.75" x14ac:dyDescent="0.2">
      <c r="A151" s="119" t="s">
        <v>493</v>
      </c>
      <c r="B151" s="121">
        <v>12340</v>
      </c>
      <c r="C151" s="123" t="s">
        <v>495</v>
      </c>
      <c r="D151" s="123" t="s">
        <v>494</v>
      </c>
      <c r="E151" s="119" t="s">
        <v>774</v>
      </c>
      <c r="F151" s="119">
        <v>4</v>
      </c>
      <c r="G151" s="119" t="s">
        <v>141</v>
      </c>
      <c r="H151" s="119">
        <v>4</v>
      </c>
      <c r="I151" s="122">
        <v>6</v>
      </c>
      <c r="J151" s="119" t="s">
        <v>248</v>
      </c>
      <c r="K151" s="122">
        <v>64</v>
      </c>
      <c r="L151" s="122">
        <v>32</v>
      </c>
      <c r="O151" s="43"/>
      <c r="P151" s="50"/>
      <c r="Q151" s="54"/>
      <c r="R151" s="52"/>
      <c r="S151" s="44"/>
      <c r="T151" s="44"/>
      <c r="U151" s="44"/>
      <c r="V151" s="54"/>
      <c r="W151" s="41"/>
    </row>
    <row r="152" spans="1:23" ht="12.75" x14ac:dyDescent="0.2">
      <c r="A152" s="119" t="s">
        <v>496</v>
      </c>
      <c r="B152" s="121">
        <v>12341</v>
      </c>
      <c r="C152" s="123" t="s">
        <v>498</v>
      </c>
      <c r="D152" s="123" t="s">
        <v>497</v>
      </c>
      <c r="E152" s="119" t="s">
        <v>774</v>
      </c>
      <c r="F152" s="119">
        <v>4</v>
      </c>
      <c r="G152" s="119" t="s">
        <v>141</v>
      </c>
      <c r="H152" s="119">
        <v>4</v>
      </c>
      <c r="I152" s="122">
        <v>6</v>
      </c>
      <c r="J152" s="119" t="s">
        <v>248</v>
      </c>
      <c r="K152" s="122">
        <v>64</v>
      </c>
      <c r="L152" s="122">
        <v>32</v>
      </c>
      <c r="O152" s="43"/>
      <c r="P152" s="55"/>
      <c r="Q152" s="43"/>
      <c r="R152" s="43"/>
      <c r="S152" s="44"/>
      <c r="T152" s="44"/>
      <c r="U152" s="44"/>
      <c r="V152" s="44"/>
      <c r="W152" s="41"/>
    </row>
    <row r="153" spans="1:23" ht="12.75" x14ac:dyDescent="0.2">
      <c r="A153" s="119" t="s">
        <v>499</v>
      </c>
      <c r="B153" s="121">
        <v>12342</v>
      </c>
      <c r="C153" s="123" t="s">
        <v>501</v>
      </c>
      <c r="D153" s="123" t="s">
        <v>500</v>
      </c>
      <c r="E153" s="119" t="s">
        <v>774</v>
      </c>
      <c r="F153" s="119">
        <v>4</v>
      </c>
      <c r="G153" s="119" t="s">
        <v>141</v>
      </c>
      <c r="H153" s="119">
        <v>5</v>
      </c>
      <c r="I153" s="122">
        <v>6</v>
      </c>
      <c r="J153" s="119" t="s">
        <v>248</v>
      </c>
      <c r="K153" s="122">
        <v>64</v>
      </c>
      <c r="L153" s="122">
        <v>32</v>
      </c>
      <c r="O153" s="43"/>
      <c r="P153" s="55"/>
      <c r="Q153" s="43"/>
      <c r="R153" s="43"/>
      <c r="S153" s="44"/>
      <c r="T153" s="44"/>
      <c r="U153" s="44"/>
      <c r="V153" s="44"/>
      <c r="W153" s="41"/>
    </row>
    <row r="154" spans="1:23" ht="12.75" x14ac:dyDescent="0.2">
      <c r="A154" s="119" t="s">
        <v>502</v>
      </c>
      <c r="B154" s="121">
        <v>12343</v>
      </c>
      <c r="C154" s="123" t="s">
        <v>504</v>
      </c>
      <c r="D154" s="123" t="s">
        <v>503</v>
      </c>
      <c r="E154" s="119" t="s">
        <v>774</v>
      </c>
      <c r="F154" s="119">
        <v>4</v>
      </c>
      <c r="G154" s="119" t="s">
        <v>141</v>
      </c>
      <c r="H154" s="119">
        <v>5</v>
      </c>
      <c r="I154" s="122">
        <v>6</v>
      </c>
      <c r="J154" s="119" t="s">
        <v>248</v>
      </c>
      <c r="K154" s="122">
        <v>64</v>
      </c>
      <c r="L154" s="122">
        <v>32</v>
      </c>
      <c r="O154" s="43"/>
      <c r="W154" s="41"/>
    </row>
    <row r="155" spans="1:23" ht="12.75" x14ac:dyDescent="0.2">
      <c r="A155" s="119" t="s">
        <v>505</v>
      </c>
      <c r="B155" s="121">
        <v>12344</v>
      </c>
      <c r="C155" s="123" t="s">
        <v>507</v>
      </c>
      <c r="D155" s="123" t="s">
        <v>506</v>
      </c>
      <c r="E155" s="119" t="s">
        <v>774</v>
      </c>
      <c r="F155" s="119">
        <v>4</v>
      </c>
      <c r="G155" s="119" t="s">
        <v>141</v>
      </c>
      <c r="H155" s="119">
        <v>5</v>
      </c>
      <c r="I155" s="122">
        <v>6</v>
      </c>
      <c r="J155" s="119" t="s">
        <v>248</v>
      </c>
      <c r="K155" s="122">
        <v>64</v>
      </c>
      <c r="L155" s="122">
        <v>32</v>
      </c>
      <c r="O155" s="43"/>
      <c r="P155" s="55"/>
      <c r="Q155" s="43"/>
      <c r="R155" s="43"/>
      <c r="S155" s="44"/>
      <c r="T155" s="44"/>
      <c r="U155" s="44"/>
      <c r="V155" s="44"/>
      <c r="W155" s="41"/>
    </row>
    <row r="156" spans="1:23" ht="12.75" x14ac:dyDescent="0.2">
      <c r="A156" s="119" t="s">
        <v>508</v>
      </c>
      <c r="B156" s="121">
        <v>12345</v>
      </c>
      <c r="C156" s="123" t="s">
        <v>510</v>
      </c>
      <c r="D156" s="123" t="s">
        <v>509</v>
      </c>
      <c r="E156" s="119" t="s">
        <v>774</v>
      </c>
      <c r="F156" s="119">
        <v>4</v>
      </c>
      <c r="G156" s="119" t="s">
        <v>141</v>
      </c>
      <c r="H156" s="119">
        <v>5</v>
      </c>
      <c r="I156" s="122">
        <v>6</v>
      </c>
      <c r="J156" s="119" t="s">
        <v>248</v>
      </c>
      <c r="K156" s="122">
        <v>64</v>
      </c>
      <c r="L156" s="122">
        <v>32</v>
      </c>
      <c r="O156" s="45"/>
      <c r="P156" s="42"/>
      <c r="Q156" s="45"/>
      <c r="R156" s="45"/>
      <c r="W156" s="41"/>
    </row>
    <row r="157" spans="1:23" ht="12.75" x14ac:dyDescent="0.2">
      <c r="A157" s="119" t="s">
        <v>511</v>
      </c>
      <c r="B157" s="121">
        <v>12346</v>
      </c>
      <c r="C157" s="123" t="s">
        <v>513</v>
      </c>
      <c r="D157" s="123" t="s">
        <v>512</v>
      </c>
      <c r="E157" s="119" t="s">
        <v>774</v>
      </c>
      <c r="F157" s="119">
        <v>4</v>
      </c>
      <c r="G157" s="119" t="s">
        <v>141</v>
      </c>
      <c r="H157" s="119">
        <v>6</v>
      </c>
      <c r="I157" s="122">
        <v>6</v>
      </c>
      <c r="J157" s="119" t="s">
        <v>248</v>
      </c>
      <c r="K157" s="122">
        <v>64</v>
      </c>
      <c r="L157" s="122">
        <v>32</v>
      </c>
      <c r="N157" s="53"/>
      <c r="O157" s="45"/>
      <c r="P157" s="42"/>
      <c r="Q157" s="45"/>
      <c r="R157" s="45"/>
      <c r="W157" s="41"/>
    </row>
    <row r="158" spans="1:23" ht="12.75" x14ac:dyDescent="0.2">
      <c r="A158" s="119" t="s">
        <v>514</v>
      </c>
      <c r="B158" s="121">
        <v>12347</v>
      </c>
      <c r="C158" s="123" t="s">
        <v>516</v>
      </c>
      <c r="D158" s="123" t="s">
        <v>515</v>
      </c>
      <c r="E158" s="119" t="s">
        <v>774</v>
      </c>
      <c r="F158" s="119">
        <v>4</v>
      </c>
      <c r="G158" s="119" t="s">
        <v>141</v>
      </c>
      <c r="H158" s="119">
        <v>6</v>
      </c>
      <c r="I158" s="122">
        <v>6</v>
      </c>
      <c r="J158" s="119" t="s">
        <v>248</v>
      </c>
      <c r="K158" s="122">
        <v>64</v>
      </c>
      <c r="L158" s="122">
        <v>32</v>
      </c>
      <c r="O158" s="45"/>
      <c r="P158" s="42"/>
      <c r="Q158" s="45"/>
      <c r="R158" s="45"/>
      <c r="W158" s="41"/>
    </row>
    <row r="159" spans="1:23" ht="12.75" x14ac:dyDescent="0.2">
      <c r="A159" s="119" t="s">
        <v>517</v>
      </c>
      <c r="B159" s="121">
        <v>12348</v>
      </c>
      <c r="C159" s="123" t="s">
        <v>519</v>
      </c>
      <c r="D159" s="123" t="s">
        <v>518</v>
      </c>
      <c r="E159" s="119" t="s">
        <v>774</v>
      </c>
      <c r="F159" s="119">
        <v>4</v>
      </c>
      <c r="G159" s="119" t="s">
        <v>141</v>
      </c>
      <c r="H159" s="119">
        <v>6</v>
      </c>
      <c r="I159" s="122">
        <v>6</v>
      </c>
      <c r="J159" s="119" t="s">
        <v>248</v>
      </c>
      <c r="K159" s="122">
        <v>64</v>
      </c>
      <c r="L159" s="122">
        <v>32</v>
      </c>
      <c r="O159" s="45"/>
      <c r="P159" s="42"/>
      <c r="Q159" s="45"/>
      <c r="R159" s="45"/>
      <c r="W159" s="41"/>
    </row>
    <row r="160" spans="1:23" ht="12.75" x14ac:dyDescent="0.2">
      <c r="A160" s="119" t="s">
        <v>520</v>
      </c>
      <c r="B160" s="121">
        <v>12349</v>
      </c>
      <c r="C160" s="123" t="s">
        <v>522</v>
      </c>
      <c r="D160" s="123" t="s">
        <v>521</v>
      </c>
      <c r="E160" s="119" t="s">
        <v>774</v>
      </c>
      <c r="F160" s="119">
        <v>4</v>
      </c>
      <c r="G160" s="119" t="s">
        <v>141</v>
      </c>
      <c r="H160" s="119">
        <v>6</v>
      </c>
      <c r="I160" s="122">
        <v>6</v>
      </c>
      <c r="J160" s="119" t="s">
        <v>248</v>
      </c>
      <c r="K160" s="122">
        <v>64</v>
      </c>
      <c r="L160" s="122">
        <v>32</v>
      </c>
      <c r="N160" s="53"/>
      <c r="O160" s="45"/>
      <c r="P160" s="42"/>
      <c r="Q160" s="45"/>
      <c r="R160" s="45"/>
      <c r="W160" s="41"/>
    </row>
    <row r="161" spans="1:23" ht="12.75" x14ac:dyDescent="0.2">
      <c r="A161" s="119" t="s">
        <v>523</v>
      </c>
      <c r="B161" s="121">
        <v>12351</v>
      </c>
      <c r="C161" s="123" t="s">
        <v>525</v>
      </c>
      <c r="D161" s="123" t="s">
        <v>524</v>
      </c>
      <c r="E161" s="119" t="s">
        <v>774</v>
      </c>
      <c r="F161" s="119">
        <v>4</v>
      </c>
      <c r="G161" s="119" t="s">
        <v>141</v>
      </c>
      <c r="H161" s="119" t="s">
        <v>142</v>
      </c>
      <c r="I161" s="122">
        <v>6</v>
      </c>
      <c r="J161" s="119" t="s">
        <v>248</v>
      </c>
      <c r="K161" s="122">
        <v>64</v>
      </c>
      <c r="L161" s="122">
        <v>32</v>
      </c>
      <c r="N161" s="53"/>
      <c r="O161" s="45"/>
      <c r="P161" s="42"/>
      <c r="Q161" s="45"/>
      <c r="R161" s="45"/>
      <c r="W161" s="41"/>
    </row>
    <row r="162" spans="1:23" ht="12.75" x14ac:dyDescent="0.2">
      <c r="A162" s="119" t="s">
        <v>526</v>
      </c>
      <c r="B162" s="121">
        <v>12352</v>
      </c>
      <c r="C162" s="123" t="s">
        <v>528</v>
      </c>
      <c r="D162" s="123" t="s">
        <v>527</v>
      </c>
      <c r="E162" s="119" t="s">
        <v>774</v>
      </c>
      <c r="F162" s="119">
        <v>4</v>
      </c>
      <c r="G162" s="119" t="s">
        <v>141</v>
      </c>
      <c r="H162" s="119" t="s">
        <v>142</v>
      </c>
      <c r="I162" s="122">
        <v>6</v>
      </c>
      <c r="J162" s="119" t="s">
        <v>248</v>
      </c>
      <c r="K162" s="122">
        <v>64</v>
      </c>
      <c r="L162" s="122">
        <v>32</v>
      </c>
      <c r="N162" s="53"/>
      <c r="O162" s="45"/>
      <c r="P162" s="42"/>
      <c r="Q162" s="45"/>
      <c r="R162" s="45"/>
      <c r="W162" s="41"/>
    </row>
    <row r="163" spans="1:23" ht="12.75" x14ac:dyDescent="0.2">
      <c r="A163" s="119" t="s">
        <v>529</v>
      </c>
      <c r="B163" s="121">
        <v>12353</v>
      </c>
      <c r="C163" s="123" t="s">
        <v>531</v>
      </c>
      <c r="D163" s="123" t="s">
        <v>530</v>
      </c>
      <c r="E163" s="119" t="s">
        <v>774</v>
      </c>
      <c r="F163" s="119">
        <v>4</v>
      </c>
      <c r="G163" s="119" t="s">
        <v>141</v>
      </c>
      <c r="H163" s="119" t="s">
        <v>142</v>
      </c>
      <c r="I163" s="122">
        <v>6</v>
      </c>
      <c r="J163" s="119" t="s">
        <v>248</v>
      </c>
      <c r="K163" s="122">
        <v>64</v>
      </c>
      <c r="L163" s="122">
        <v>32</v>
      </c>
      <c r="N163" s="53"/>
      <c r="O163" s="45"/>
      <c r="P163" s="42"/>
      <c r="Q163" s="45"/>
      <c r="R163" s="45"/>
      <c r="W163" s="41"/>
    </row>
    <row r="164" spans="1:23" ht="12.75" x14ac:dyDescent="0.2">
      <c r="A164" s="119" t="s">
        <v>532</v>
      </c>
      <c r="B164" s="121">
        <v>12360</v>
      </c>
      <c r="C164" s="123" t="s">
        <v>534</v>
      </c>
      <c r="D164" s="123" t="s">
        <v>533</v>
      </c>
      <c r="E164" s="119" t="s">
        <v>774</v>
      </c>
      <c r="F164" s="119">
        <v>4</v>
      </c>
      <c r="G164" s="119" t="s">
        <v>141</v>
      </c>
      <c r="H164" s="119">
        <v>8</v>
      </c>
      <c r="I164" s="122">
        <v>6</v>
      </c>
      <c r="J164" s="119" t="s">
        <v>248</v>
      </c>
      <c r="K164" s="122">
        <v>64</v>
      </c>
      <c r="L164" s="122">
        <v>32</v>
      </c>
      <c r="O164" s="45"/>
      <c r="P164" s="42"/>
      <c r="Q164" s="45"/>
      <c r="R164" s="45"/>
      <c r="W164" s="41"/>
    </row>
    <row r="165" spans="1:23" ht="12.75" x14ac:dyDescent="0.2">
      <c r="A165" s="119" t="s">
        <v>535</v>
      </c>
      <c r="B165" s="119" t="s">
        <v>543</v>
      </c>
      <c r="C165" s="120" t="s">
        <v>536</v>
      </c>
      <c r="D165" s="144" t="s">
        <v>544</v>
      </c>
      <c r="E165" s="119" t="s">
        <v>774</v>
      </c>
      <c r="F165" s="119">
        <v>4</v>
      </c>
      <c r="G165" s="119" t="s">
        <v>141</v>
      </c>
      <c r="H165" s="119">
        <v>4</v>
      </c>
      <c r="I165" s="119">
        <v>6</v>
      </c>
      <c r="J165" s="119" t="s">
        <v>248</v>
      </c>
      <c r="K165" s="119">
        <v>64</v>
      </c>
      <c r="L165" s="119">
        <v>32</v>
      </c>
      <c r="O165" s="45"/>
      <c r="P165" s="42"/>
      <c r="Q165" s="45"/>
      <c r="R165" s="45"/>
      <c r="W165" s="41"/>
    </row>
    <row r="166" spans="1:23" ht="12.75" x14ac:dyDescent="0.2">
      <c r="A166" s="119" t="s">
        <v>537</v>
      </c>
      <c r="B166" s="119" t="s">
        <v>543</v>
      </c>
      <c r="C166" s="120" t="s">
        <v>539</v>
      </c>
      <c r="D166" s="144" t="s">
        <v>544</v>
      </c>
      <c r="E166" s="119" t="s">
        <v>774</v>
      </c>
      <c r="F166" s="119">
        <v>4</v>
      </c>
      <c r="G166" s="119" t="s">
        <v>141</v>
      </c>
      <c r="H166" s="119">
        <v>5</v>
      </c>
      <c r="I166" s="119">
        <v>6</v>
      </c>
      <c r="J166" s="119" t="s">
        <v>248</v>
      </c>
      <c r="K166" s="119">
        <v>64</v>
      </c>
      <c r="L166" s="119">
        <v>32</v>
      </c>
      <c r="N166" s="53"/>
      <c r="O166" s="45"/>
      <c r="P166" s="42"/>
      <c r="Q166" s="45"/>
      <c r="R166" s="45"/>
      <c r="W166" s="41"/>
    </row>
    <row r="167" spans="1:23" ht="12.75" x14ac:dyDescent="0.2">
      <c r="A167" s="119" t="s">
        <v>538</v>
      </c>
      <c r="B167" s="119" t="s">
        <v>543</v>
      </c>
      <c r="C167" s="120" t="s">
        <v>540</v>
      </c>
      <c r="D167" s="144" t="s">
        <v>544</v>
      </c>
      <c r="E167" s="119" t="s">
        <v>774</v>
      </c>
      <c r="F167" s="119">
        <v>4</v>
      </c>
      <c r="G167" s="119" t="s">
        <v>141</v>
      </c>
      <c r="H167" s="119">
        <v>6</v>
      </c>
      <c r="I167" s="119">
        <v>6</v>
      </c>
      <c r="J167" s="119" t="s">
        <v>248</v>
      </c>
      <c r="K167" s="119">
        <v>64</v>
      </c>
      <c r="L167" s="119">
        <v>32</v>
      </c>
      <c r="N167" s="53"/>
      <c r="O167" s="43"/>
      <c r="P167" s="55"/>
      <c r="Q167" s="43"/>
      <c r="R167" s="43"/>
      <c r="S167" s="44"/>
      <c r="T167" s="44"/>
      <c r="U167" s="44"/>
      <c r="V167" s="44"/>
      <c r="W167" s="41"/>
    </row>
    <row r="168" spans="1:23" ht="12.75" x14ac:dyDescent="0.2">
      <c r="A168" s="45" t="s">
        <v>275</v>
      </c>
      <c r="B168" s="45">
        <v>11952</v>
      </c>
      <c r="C168" s="48" t="s">
        <v>266</v>
      </c>
      <c r="D168" s="48" t="s">
        <v>267</v>
      </c>
      <c r="E168" s="119" t="s">
        <v>774</v>
      </c>
      <c r="F168" s="41">
        <v>2</v>
      </c>
      <c r="G168" s="41" t="s">
        <v>68</v>
      </c>
      <c r="H168" s="41">
        <v>11</v>
      </c>
      <c r="I168" s="41">
        <v>4</v>
      </c>
      <c r="J168" s="41" t="s">
        <v>224</v>
      </c>
    </row>
    <row r="169" spans="1:23" ht="12.75" x14ac:dyDescent="0.2">
      <c r="A169" s="45" t="s">
        <v>270</v>
      </c>
      <c r="B169" s="45">
        <v>11953</v>
      </c>
      <c r="C169" s="42" t="s">
        <v>268</v>
      </c>
      <c r="D169" s="42" t="s">
        <v>269</v>
      </c>
      <c r="E169" s="119" t="s">
        <v>774</v>
      </c>
      <c r="F169" s="41">
        <v>2</v>
      </c>
      <c r="G169" s="41" t="s">
        <v>68</v>
      </c>
      <c r="H169" s="41">
        <v>11</v>
      </c>
      <c r="I169" s="41">
        <v>4</v>
      </c>
      <c r="J169" s="41" t="s">
        <v>224</v>
      </c>
    </row>
    <row r="170" spans="1:23" ht="12.75" x14ac:dyDescent="0.2">
      <c r="A170" s="45" t="s">
        <v>274</v>
      </c>
      <c r="B170" s="45">
        <v>11954</v>
      </c>
      <c r="C170" s="42" t="s">
        <v>271</v>
      </c>
      <c r="D170" s="42" t="s">
        <v>272</v>
      </c>
      <c r="E170" s="119" t="s">
        <v>774</v>
      </c>
      <c r="F170" s="41">
        <v>2</v>
      </c>
      <c r="G170" s="41" t="s">
        <v>68</v>
      </c>
      <c r="H170" s="41">
        <v>11</v>
      </c>
      <c r="I170" s="41">
        <v>4</v>
      </c>
      <c r="J170" s="41" t="s">
        <v>224</v>
      </c>
    </row>
    <row r="171" spans="1:23" ht="12.75" x14ac:dyDescent="0.2">
      <c r="A171" s="43" t="s">
        <v>277</v>
      </c>
      <c r="B171" s="76">
        <v>11955</v>
      </c>
      <c r="C171" s="51" t="s">
        <v>276</v>
      </c>
      <c r="D171" s="42" t="s">
        <v>273</v>
      </c>
      <c r="E171" s="119" t="s">
        <v>774</v>
      </c>
      <c r="F171" s="44">
        <v>2</v>
      </c>
      <c r="G171" s="44" t="s">
        <v>141</v>
      </c>
      <c r="H171" s="44">
        <v>11</v>
      </c>
      <c r="I171" s="54">
        <v>4</v>
      </c>
      <c r="J171" s="41" t="s">
        <v>224</v>
      </c>
    </row>
    <row r="172" spans="1:23" ht="12.75" x14ac:dyDescent="0.2">
      <c r="A172" s="43" t="s">
        <v>282</v>
      </c>
      <c r="B172" s="76">
        <v>11956</v>
      </c>
      <c r="C172" s="55" t="s">
        <v>281</v>
      </c>
      <c r="D172" s="42" t="s">
        <v>278</v>
      </c>
      <c r="E172" s="119" t="s">
        <v>774</v>
      </c>
      <c r="F172" s="44">
        <v>2</v>
      </c>
      <c r="G172" s="44" t="s">
        <v>68</v>
      </c>
      <c r="H172" s="44">
        <v>12</v>
      </c>
      <c r="I172" s="44">
        <v>4</v>
      </c>
      <c r="J172" s="41" t="s">
        <v>224</v>
      </c>
    </row>
    <row r="173" spans="1:23" ht="12.75" x14ac:dyDescent="0.2">
      <c r="A173" s="43" t="s">
        <v>284</v>
      </c>
      <c r="B173" s="76">
        <v>11957</v>
      </c>
      <c r="C173" s="55" t="s">
        <v>283</v>
      </c>
      <c r="D173" s="42" t="s">
        <v>279</v>
      </c>
      <c r="E173" s="119" t="s">
        <v>774</v>
      </c>
      <c r="F173" s="44">
        <v>2</v>
      </c>
      <c r="G173" s="44" t="s">
        <v>68</v>
      </c>
      <c r="H173" s="44">
        <v>12</v>
      </c>
      <c r="I173" s="44">
        <v>4</v>
      </c>
      <c r="J173" s="41" t="s">
        <v>224</v>
      </c>
    </row>
    <row r="174" spans="1:23" ht="12.75" x14ac:dyDescent="0.2">
      <c r="A174" s="43" t="s">
        <v>285</v>
      </c>
      <c r="B174" s="76">
        <v>11958</v>
      </c>
      <c r="C174" s="40" t="s">
        <v>286</v>
      </c>
      <c r="D174" s="42" t="s">
        <v>280</v>
      </c>
      <c r="E174" s="119" t="s">
        <v>774</v>
      </c>
      <c r="F174" s="41">
        <v>2</v>
      </c>
      <c r="G174" s="40" t="s">
        <v>19</v>
      </c>
      <c r="H174" s="41">
        <v>12</v>
      </c>
      <c r="I174" s="41">
        <v>4</v>
      </c>
      <c r="J174" s="41" t="s">
        <v>224</v>
      </c>
    </row>
    <row r="175" spans="1:23" ht="12.75" x14ac:dyDescent="0.2">
      <c r="A175" s="43" t="s">
        <v>289</v>
      </c>
      <c r="B175" s="43">
        <v>11612</v>
      </c>
      <c r="C175" s="55" t="s">
        <v>287</v>
      </c>
      <c r="D175" s="55" t="s">
        <v>288</v>
      </c>
      <c r="E175" s="119" t="s">
        <v>774</v>
      </c>
      <c r="F175" s="44">
        <v>3</v>
      </c>
      <c r="G175" s="44" t="s">
        <v>141</v>
      </c>
      <c r="H175" s="44">
        <v>12</v>
      </c>
      <c r="I175" s="44">
        <v>6</v>
      </c>
      <c r="J175" s="41" t="s">
        <v>330</v>
      </c>
    </row>
    <row r="176" spans="1:23" ht="12.75" x14ac:dyDescent="0.2">
      <c r="A176" s="45" t="s">
        <v>291</v>
      </c>
      <c r="B176" s="76">
        <v>11959</v>
      </c>
      <c r="C176" s="42" t="s">
        <v>290</v>
      </c>
      <c r="D176" s="42" t="s">
        <v>292</v>
      </c>
      <c r="E176" s="119" t="s">
        <v>774</v>
      </c>
      <c r="F176" s="41">
        <v>2</v>
      </c>
      <c r="G176" s="41" t="s">
        <v>68</v>
      </c>
      <c r="H176" s="41">
        <v>13</v>
      </c>
      <c r="I176" s="41">
        <v>4</v>
      </c>
      <c r="J176" s="41" t="s">
        <v>224</v>
      </c>
    </row>
    <row r="177" spans="1:10" ht="12.75" x14ac:dyDescent="0.2">
      <c r="A177" s="45" t="s">
        <v>329</v>
      </c>
      <c r="B177" s="76">
        <v>11960</v>
      </c>
      <c r="C177" s="42" t="s">
        <v>293</v>
      </c>
      <c r="D177" s="42" t="s">
        <v>294</v>
      </c>
      <c r="E177" s="119" t="s">
        <v>774</v>
      </c>
      <c r="F177" s="41">
        <v>2</v>
      </c>
      <c r="G177" s="41" t="s">
        <v>68</v>
      </c>
      <c r="H177" s="41">
        <v>13</v>
      </c>
      <c r="I177" s="41">
        <v>4</v>
      </c>
      <c r="J177" s="41" t="s">
        <v>224</v>
      </c>
    </row>
    <row r="178" spans="1:10" ht="12.75" x14ac:dyDescent="0.2">
      <c r="A178" s="45" t="s">
        <v>295</v>
      </c>
      <c r="B178" s="76">
        <v>11961</v>
      </c>
      <c r="C178" s="42" t="s">
        <v>296</v>
      </c>
      <c r="D178" s="42" t="s">
        <v>297</v>
      </c>
      <c r="E178" s="119" t="s">
        <v>774</v>
      </c>
      <c r="F178" s="41">
        <v>2</v>
      </c>
      <c r="G178" s="41" t="s">
        <v>68</v>
      </c>
      <c r="H178" s="41">
        <v>13</v>
      </c>
      <c r="I178" s="41">
        <v>4</v>
      </c>
      <c r="J178" s="41" t="s">
        <v>224</v>
      </c>
    </row>
    <row r="179" spans="1:10" ht="12.75" x14ac:dyDescent="0.2">
      <c r="A179" s="45" t="s">
        <v>300</v>
      </c>
      <c r="B179" s="45">
        <v>11598</v>
      </c>
      <c r="C179" s="42" t="s">
        <v>298</v>
      </c>
      <c r="D179" s="55" t="s">
        <v>299</v>
      </c>
      <c r="E179" s="119" t="s">
        <v>774</v>
      </c>
      <c r="F179" s="41">
        <v>3</v>
      </c>
      <c r="G179" s="41" t="s">
        <v>141</v>
      </c>
      <c r="H179" s="41">
        <v>13</v>
      </c>
      <c r="I179" s="41">
        <v>6</v>
      </c>
      <c r="J179" s="41" t="s">
        <v>330</v>
      </c>
    </row>
  </sheetData>
  <sortState ref="N138:P153">
    <sortCondition ref="N24:N39"/>
  </sortState>
  <phoneticPr fontId="31" type="noConversion"/>
  <pageMargins left="0.75" right="0.75" top="1" bottom="1" header="0" footer="0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topLeftCell="A4" workbookViewId="0">
      <selection activeCell="A6" sqref="A6:A15"/>
    </sheetView>
  </sheetViews>
  <sheetFormatPr baseColWidth="10" defaultRowHeight="12.75" x14ac:dyDescent="0.2"/>
  <cols>
    <col min="2" max="2" width="44.7109375" customWidth="1"/>
  </cols>
  <sheetData>
    <row r="1" spans="1:75" x14ac:dyDescent="0.2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  <c r="BW1" s="248"/>
    </row>
    <row r="2" spans="1:75" x14ac:dyDescent="0.2">
      <c r="A2" s="249"/>
      <c r="B2" s="249" t="s">
        <v>867</v>
      </c>
      <c r="C2" s="249" t="s">
        <v>868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</row>
    <row r="3" spans="1:75" ht="38.25" x14ac:dyDescent="0.2">
      <c r="A3" s="248"/>
      <c r="B3" s="248"/>
      <c r="C3" s="295" t="s">
        <v>869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 t="s">
        <v>870</v>
      </c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 t="s">
        <v>871</v>
      </c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 t="s">
        <v>872</v>
      </c>
      <c r="BM3" s="295"/>
      <c r="BN3" s="295"/>
      <c r="BO3" s="295"/>
      <c r="BP3" s="295"/>
      <c r="BQ3" s="295"/>
      <c r="BR3" s="249" t="s">
        <v>873</v>
      </c>
      <c r="BS3" s="249" t="s">
        <v>874</v>
      </c>
      <c r="BT3" s="295" t="s">
        <v>875</v>
      </c>
      <c r="BU3" s="295"/>
      <c r="BV3" s="295"/>
      <c r="BW3" s="249" t="s">
        <v>876</v>
      </c>
    </row>
    <row r="4" spans="1:75" ht="76.5" x14ac:dyDescent="0.2">
      <c r="A4" s="249" t="s">
        <v>877</v>
      </c>
      <c r="B4" s="249" t="s">
        <v>878</v>
      </c>
      <c r="C4" s="249" t="s">
        <v>879</v>
      </c>
      <c r="D4" s="249" t="s">
        <v>880</v>
      </c>
      <c r="E4" s="249" t="s">
        <v>881</v>
      </c>
      <c r="F4" s="249" t="s">
        <v>882</v>
      </c>
      <c r="G4" s="249" t="s">
        <v>883</v>
      </c>
      <c r="H4" s="249" t="s">
        <v>884</v>
      </c>
      <c r="I4" s="249" t="s">
        <v>885</v>
      </c>
      <c r="J4" s="249" t="s">
        <v>886</v>
      </c>
      <c r="K4" s="249" t="s">
        <v>887</v>
      </c>
      <c r="L4" s="249" t="s">
        <v>888</v>
      </c>
      <c r="M4" s="249" t="s">
        <v>889</v>
      </c>
      <c r="N4" s="249" t="s">
        <v>890</v>
      </c>
      <c r="O4" s="249" t="s">
        <v>891</v>
      </c>
      <c r="P4" s="249" t="s">
        <v>892</v>
      </c>
      <c r="Q4" s="249" t="s">
        <v>893</v>
      </c>
      <c r="R4" s="249" t="s">
        <v>894</v>
      </c>
      <c r="S4" s="249" t="s">
        <v>895</v>
      </c>
      <c r="T4" s="249" t="s">
        <v>896</v>
      </c>
      <c r="U4" s="249" t="s">
        <v>897</v>
      </c>
      <c r="V4" s="249" t="s">
        <v>898</v>
      </c>
      <c r="W4" s="249" t="s">
        <v>899</v>
      </c>
      <c r="X4" s="249" t="s">
        <v>900</v>
      </c>
      <c r="Y4" s="249" t="s">
        <v>901</v>
      </c>
      <c r="Z4" s="249" t="s">
        <v>902</v>
      </c>
      <c r="AA4" s="249" t="s">
        <v>903</v>
      </c>
      <c r="AB4" s="249" t="s">
        <v>904</v>
      </c>
      <c r="AC4" s="249" t="s">
        <v>905</v>
      </c>
      <c r="AD4" s="249" t="s">
        <v>906</v>
      </c>
      <c r="AE4" s="249" t="s">
        <v>907</v>
      </c>
      <c r="AF4" s="249" t="s">
        <v>908</v>
      </c>
      <c r="AG4" s="249" t="s">
        <v>909</v>
      </c>
      <c r="AH4" s="249" t="s">
        <v>910</v>
      </c>
      <c r="AI4" s="249" t="s">
        <v>911</v>
      </c>
      <c r="AJ4" s="249" t="s">
        <v>912</v>
      </c>
      <c r="AK4" s="249" t="s">
        <v>913</v>
      </c>
      <c r="AL4" s="249" t="s">
        <v>914</v>
      </c>
      <c r="AM4" s="249" t="s">
        <v>915</v>
      </c>
      <c r="AN4" s="249" t="s">
        <v>916</v>
      </c>
      <c r="AO4" s="249" t="s">
        <v>917</v>
      </c>
      <c r="AP4" s="249" t="s">
        <v>918</v>
      </c>
      <c r="AQ4" s="249" t="s">
        <v>919</v>
      </c>
      <c r="AR4" s="249" t="s">
        <v>920</v>
      </c>
      <c r="AS4" s="249" t="s">
        <v>921</v>
      </c>
      <c r="AT4" s="249" t="s">
        <v>922</v>
      </c>
      <c r="AU4" s="249" t="s">
        <v>923</v>
      </c>
      <c r="AV4" s="249" t="s">
        <v>924</v>
      </c>
      <c r="AW4" s="249" t="s">
        <v>925</v>
      </c>
      <c r="AX4" s="249" t="s">
        <v>926</v>
      </c>
      <c r="AY4" s="249" t="s">
        <v>927</v>
      </c>
      <c r="AZ4" s="249" t="s">
        <v>928</v>
      </c>
      <c r="BA4" s="249" t="s">
        <v>929</v>
      </c>
      <c r="BB4" s="249" t="s">
        <v>930</v>
      </c>
      <c r="BC4" s="249" t="s">
        <v>931</v>
      </c>
      <c r="BD4" s="249" t="s">
        <v>932</v>
      </c>
      <c r="BE4" s="249" t="s">
        <v>933</v>
      </c>
      <c r="BF4" s="249" t="s">
        <v>934</v>
      </c>
      <c r="BG4" s="249" t="s">
        <v>935</v>
      </c>
      <c r="BH4" s="249" t="s">
        <v>936</v>
      </c>
      <c r="BI4" s="249" t="s">
        <v>937</v>
      </c>
      <c r="BJ4" s="249" t="s">
        <v>938</v>
      </c>
      <c r="BK4" s="249" t="s">
        <v>939</v>
      </c>
      <c r="BL4" s="249" t="s">
        <v>940</v>
      </c>
      <c r="BM4" s="249" t="s">
        <v>941</v>
      </c>
      <c r="BN4" s="249" t="s">
        <v>942</v>
      </c>
      <c r="BO4" s="249" t="s">
        <v>943</v>
      </c>
      <c r="BP4" s="249" t="s">
        <v>944</v>
      </c>
      <c r="BQ4" s="249" t="s">
        <v>945</v>
      </c>
      <c r="BR4" s="249" t="s">
        <v>946</v>
      </c>
      <c r="BS4" s="249" t="s">
        <v>947</v>
      </c>
      <c r="BT4" s="249" t="s">
        <v>948</v>
      </c>
      <c r="BU4" s="249" t="s">
        <v>949</v>
      </c>
      <c r="BV4" s="249" t="s">
        <v>950</v>
      </c>
      <c r="BW4" s="249" t="s">
        <v>951</v>
      </c>
    </row>
    <row r="5" spans="1:75" x14ac:dyDescent="0.2">
      <c r="A5" s="250"/>
      <c r="B5" s="248" t="s">
        <v>952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</row>
    <row r="6" spans="1:75" x14ac:dyDescent="0.2">
      <c r="A6" s="250">
        <v>7</v>
      </c>
      <c r="B6" s="248" t="s">
        <v>953</v>
      </c>
      <c r="C6" s="245">
        <v>8</v>
      </c>
      <c r="D6" s="245">
        <v>9</v>
      </c>
      <c r="E6" s="245">
        <v>9</v>
      </c>
      <c r="F6" s="245">
        <v>9</v>
      </c>
      <c r="G6" s="245">
        <v>9</v>
      </c>
      <c r="H6" s="245">
        <v>7</v>
      </c>
      <c r="I6" s="245">
        <v>10</v>
      </c>
      <c r="J6" s="245">
        <v>8</v>
      </c>
      <c r="K6" s="245">
        <v>9</v>
      </c>
      <c r="L6" s="245" t="s">
        <v>177</v>
      </c>
      <c r="M6" s="245">
        <v>9</v>
      </c>
      <c r="N6" s="245">
        <v>7</v>
      </c>
      <c r="O6" s="245">
        <v>8</v>
      </c>
      <c r="P6" s="245">
        <v>8</v>
      </c>
      <c r="Q6" s="245">
        <v>8</v>
      </c>
      <c r="R6" s="245">
        <v>9</v>
      </c>
      <c r="S6" s="245">
        <v>7</v>
      </c>
      <c r="T6" s="245">
        <v>10</v>
      </c>
      <c r="U6" s="245">
        <v>8</v>
      </c>
      <c r="V6" s="245">
        <v>7</v>
      </c>
      <c r="W6" s="245">
        <v>8</v>
      </c>
      <c r="X6" s="245">
        <v>8</v>
      </c>
      <c r="Y6" s="245">
        <v>10</v>
      </c>
      <c r="Z6" s="245">
        <v>8</v>
      </c>
      <c r="AA6" s="245">
        <v>8</v>
      </c>
      <c r="AB6" s="245" t="s">
        <v>177</v>
      </c>
      <c r="AC6" s="245">
        <v>9</v>
      </c>
      <c r="AD6" s="245"/>
      <c r="AE6" s="245"/>
      <c r="AF6" s="245">
        <v>9</v>
      </c>
      <c r="AG6" s="245">
        <v>9</v>
      </c>
      <c r="AH6" s="245"/>
      <c r="AI6" s="245"/>
      <c r="AJ6" s="245"/>
      <c r="AK6" s="245"/>
      <c r="AL6" s="245">
        <v>9</v>
      </c>
      <c r="AM6" s="245"/>
      <c r="AN6" s="245"/>
      <c r="AO6" s="245"/>
      <c r="AP6" s="245"/>
      <c r="AQ6" s="245"/>
      <c r="AR6" s="245" t="s">
        <v>177</v>
      </c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 t="s">
        <v>177</v>
      </c>
      <c r="BI6" s="245"/>
      <c r="BJ6" s="245"/>
      <c r="BK6" s="245"/>
      <c r="BL6" s="245">
        <v>10</v>
      </c>
      <c r="BM6" s="245">
        <v>7</v>
      </c>
      <c r="BN6" s="245">
        <v>8</v>
      </c>
      <c r="BO6" s="245">
        <v>9</v>
      </c>
      <c r="BP6" s="245" t="s">
        <v>177</v>
      </c>
      <c r="BQ6" s="245"/>
      <c r="BR6" s="245"/>
      <c r="BS6" s="245"/>
      <c r="BT6" s="245">
        <v>9</v>
      </c>
      <c r="BU6" s="245"/>
      <c r="BV6" s="245"/>
      <c r="BW6" s="245"/>
    </row>
    <row r="7" spans="1:75" x14ac:dyDescent="0.2">
      <c r="A7" s="250">
        <v>10</v>
      </c>
      <c r="B7" s="248" t="s">
        <v>954</v>
      </c>
      <c r="C7" s="245">
        <v>7</v>
      </c>
      <c r="D7" s="245">
        <v>9</v>
      </c>
      <c r="E7" s="245">
        <v>8</v>
      </c>
      <c r="F7" s="245">
        <v>10</v>
      </c>
      <c r="G7" s="245">
        <v>7</v>
      </c>
      <c r="H7" s="245">
        <v>9</v>
      </c>
      <c r="I7" s="245">
        <v>9</v>
      </c>
      <c r="J7" s="245">
        <v>8</v>
      </c>
      <c r="K7" s="245">
        <v>9</v>
      </c>
      <c r="L7" s="245">
        <v>8</v>
      </c>
      <c r="M7" s="245">
        <v>7</v>
      </c>
      <c r="N7" s="245">
        <v>8</v>
      </c>
      <c r="O7" s="245">
        <v>8</v>
      </c>
      <c r="P7" s="245">
        <v>6</v>
      </c>
      <c r="Q7" s="245">
        <v>8</v>
      </c>
      <c r="R7" s="245">
        <v>8</v>
      </c>
      <c r="S7" s="245">
        <v>6</v>
      </c>
      <c r="T7" s="245">
        <v>7</v>
      </c>
      <c r="U7" s="245">
        <v>6</v>
      </c>
      <c r="V7" s="245">
        <v>8</v>
      </c>
      <c r="W7" s="245">
        <v>7</v>
      </c>
      <c r="X7" s="245">
        <v>8</v>
      </c>
      <c r="Y7" s="245">
        <v>8</v>
      </c>
      <c r="Z7" s="245">
        <v>7</v>
      </c>
      <c r="AA7" s="245">
        <v>10</v>
      </c>
      <c r="AB7" s="245">
        <v>7</v>
      </c>
      <c r="AC7" s="245">
        <v>9</v>
      </c>
      <c r="AD7" s="245">
        <v>6</v>
      </c>
      <c r="AE7" s="245">
        <v>9</v>
      </c>
      <c r="AF7" s="245">
        <v>9</v>
      </c>
      <c r="AG7" s="245">
        <v>9</v>
      </c>
      <c r="AH7" s="245" t="s">
        <v>177</v>
      </c>
      <c r="AI7" s="245">
        <v>8</v>
      </c>
      <c r="AJ7" s="245">
        <v>9</v>
      </c>
      <c r="AK7" s="245">
        <v>8</v>
      </c>
      <c r="AL7" s="245">
        <v>8</v>
      </c>
      <c r="AM7" s="245">
        <v>9</v>
      </c>
      <c r="AN7" s="245">
        <v>9</v>
      </c>
      <c r="AO7" s="245">
        <v>8</v>
      </c>
      <c r="AP7" s="245">
        <v>8</v>
      </c>
      <c r="AQ7" s="245">
        <v>6</v>
      </c>
      <c r="AR7" s="245">
        <v>9</v>
      </c>
      <c r="AS7" s="245"/>
      <c r="AT7" s="245">
        <v>7</v>
      </c>
      <c r="AU7" s="245"/>
      <c r="AV7" s="245"/>
      <c r="AW7" s="245"/>
      <c r="AX7" s="245"/>
      <c r="AY7" s="245"/>
      <c r="AZ7" s="245" t="s">
        <v>177</v>
      </c>
      <c r="BA7" s="245" t="s">
        <v>191</v>
      </c>
      <c r="BB7" s="245"/>
      <c r="BC7" s="245"/>
      <c r="BD7" s="245">
        <v>10</v>
      </c>
      <c r="BE7" s="245"/>
      <c r="BF7" s="245"/>
      <c r="BG7" s="245">
        <v>10</v>
      </c>
      <c r="BH7" s="245">
        <v>7</v>
      </c>
      <c r="BI7" s="245">
        <v>8</v>
      </c>
      <c r="BJ7" s="245"/>
      <c r="BK7" s="245"/>
      <c r="BL7" s="245">
        <v>7</v>
      </c>
      <c r="BM7" s="245">
        <v>7</v>
      </c>
      <c r="BN7" s="245">
        <v>7</v>
      </c>
      <c r="BO7" s="245">
        <v>8</v>
      </c>
      <c r="BP7" s="245" t="s">
        <v>177</v>
      </c>
      <c r="BQ7" s="245">
        <v>6</v>
      </c>
      <c r="BR7" s="245" t="s">
        <v>177</v>
      </c>
      <c r="BS7" s="245"/>
      <c r="BT7" s="245">
        <v>7</v>
      </c>
      <c r="BU7" s="245">
        <v>9</v>
      </c>
      <c r="BV7" s="245">
        <v>8</v>
      </c>
      <c r="BW7" s="245"/>
    </row>
    <row r="8" spans="1:75" ht="25.5" x14ac:dyDescent="0.2">
      <c r="A8" s="250">
        <v>10</v>
      </c>
      <c r="B8" s="248" t="s">
        <v>955</v>
      </c>
      <c r="C8" s="245">
        <v>8</v>
      </c>
      <c r="D8" s="245">
        <v>9</v>
      </c>
      <c r="E8" s="245">
        <v>7</v>
      </c>
      <c r="F8" s="245">
        <v>9</v>
      </c>
      <c r="G8" s="245">
        <v>7</v>
      </c>
      <c r="H8" s="245">
        <v>7</v>
      </c>
      <c r="I8" s="245">
        <v>10</v>
      </c>
      <c r="J8" s="245">
        <v>9</v>
      </c>
      <c r="K8" s="245">
        <v>10</v>
      </c>
      <c r="L8" s="245">
        <v>8</v>
      </c>
      <c r="M8" s="245">
        <v>8</v>
      </c>
      <c r="N8" s="245">
        <v>9</v>
      </c>
      <c r="O8" s="245">
        <v>8</v>
      </c>
      <c r="P8" s="245">
        <v>9</v>
      </c>
      <c r="Q8" s="245">
        <v>7</v>
      </c>
      <c r="R8" s="245">
        <v>9</v>
      </c>
      <c r="S8" s="245">
        <v>8</v>
      </c>
      <c r="T8" s="245">
        <v>8</v>
      </c>
      <c r="U8" s="245">
        <v>8</v>
      </c>
      <c r="V8" s="245">
        <v>9</v>
      </c>
      <c r="W8" s="245">
        <v>8</v>
      </c>
      <c r="X8" s="245">
        <v>9</v>
      </c>
      <c r="Y8" s="245">
        <v>9</v>
      </c>
      <c r="Z8" s="245">
        <v>9</v>
      </c>
      <c r="AA8" s="245">
        <v>6</v>
      </c>
      <c r="AB8" s="245">
        <v>7</v>
      </c>
      <c r="AC8" s="245">
        <v>10</v>
      </c>
      <c r="AD8" s="245">
        <v>6</v>
      </c>
      <c r="AE8" s="245">
        <v>8</v>
      </c>
      <c r="AF8" s="245">
        <v>6</v>
      </c>
      <c r="AG8" s="245">
        <v>9</v>
      </c>
      <c r="AH8" s="245">
        <v>8</v>
      </c>
      <c r="AI8" s="245">
        <v>9</v>
      </c>
      <c r="AJ8" s="245">
        <v>9</v>
      </c>
      <c r="AK8" s="245">
        <v>8</v>
      </c>
      <c r="AL8" s="245">
        <v>9</v>
      </c>
      <c r="AM8" s="245">
        <v>9</v>
      </c>
      <c r="AN8" s="245" t="s">
        <v>177</v>
      </c>
      <c r="AO8" s="245">
        <v>8</v>
      </c>
      <c r="AP8" s="245">
        <v>8</v>
      </c>
      <c r="AQ8" s="245">
        <v>9</v>
      </c>
      <c r="AR8" s="245" t="s">
        <v>177</v>
      </c>
      <c r="AS8" s="245"/>
      <c r="AT8" s="245"/>
      <c r="AU8" s="245"/>
      <c r="AV8" s="245">
        <v>9</v>
      </c>
      <c r="AW8" s="245"/>
      <c r="AX8" s="245"/>
      <c r="AY8" s="245"/>
      <c r="AZ8" s="245">
        <v>8</v>
      </c>
      <c r="BA8" s="245"/>
      <c r="BB8" s="245"/>
      <c r="BC8" s="245"/>
      <c r="BD8" s="245">
        <v>8</v>
      </c>
      <c r="BE8" s="245"/>
      <c r="BF8" s="245">
        <v>8</v>
      </c>
      <c r="BG8" s="245"/>
      <c r="BH8" s="245">
        <v>8</v>
      </c>
      <c r="BI8" s="245"/>
      <c r="BJ8" s="245"/>
      <c r="BK8" s="245">
        <v>10</v>
      </c>
      <c r="BL8" s="245">
        <v>9</v>
      </c>
      <c r="BM8" s="245">
        <v>8</v>
      </c>
      <c r="BN8" s="245">
        <v>7</v>
      </c>
      <c r="BO8" s="245">
        <v>10</v>
      </c>
      <c r="BP8" s="245">
        <v>9</v>
      </c>
      <c r="BQ8" s="245">
        <v>9</v>
      </c>
      <c r="BR8" s="245">
        <v>10</v>
      </c>
      <c r="BS8" s="245" t="s">
        <v>190</v>
      </c>
      <c r="BT8" s="245">
        <v>9</v>
      </c>
      <c r="BU8" s="245">
        <v>8</v>
      </c>
      <c r="BV8" s="245">
        <v>7</v>
      </c>
      <c r="BW8" s="245"/>
    </row>
    <row r="9" spans="1:75" x14ac:dyDescent="0.2">
      <c r="A9" s="250">
        <v>11</v>
      </c>
      <c r="B9" s="248" t="s">
        <v>956</v>
      </c>
      <c r="C9" s="245">
        <v>7</v>
      </c>
      <c r="D9" s="245">
        <v>6</v>
      </c>
      <c r="E9" s="245">
        <v>8</v>
      </c>
      <c r="F9" s="245">
        <v>9</v>
      </c>
      <c r="G9" s="245">
        <v>9</v>
      </c>
      <c r="H9" s="245">
        <v>7</v>
      </c>
      <c r="I9" s="245">
        <v>9</v>
      </c>
      <c r="J9" s="245">
        <v>7</v>
      </c>
      <c r="K9" s="245">
        <v>9</v>
      </c>
      <c r="L9" s="245">
        <v>8</v>
      </c>
      <c r="M9" s="245">
        <v>7</v>
      </c>
      <c r="N9" s="245">
        <v>8</v>
      </c>
      <c r="O9" s="245">
        <v>9</v>
      </c>
      <c r="P9" s="245">
        <v>7</v>
      </c>
      <c r="Q9" s="245">
        <v>7</v>
      </c>
      <c r="R9" s="245">
        <v>6</v>
      </c>
      <c r="S9" s="245" t="s">
        <v>177</v>
      </c>
      <c r="T9" s="245">
        <v>7</v>
      </c>
      <c r="U9" s="245">
        <v>8</v>
      </c>
      <c r="V9" s="245">
        <v>10</v>
      </c>
      <c r="W9" s="245">
        <v>6</v>
      </c>
      <c r="X9" s="245">
        <v>9</v>
      </c>
      <c r="Y9" s="245">
        <v>8</v>
      </c>
      <c r="Z9" s="245">
        <v>6</v>
      </c>
      <c r="AA9" s="245">
        <v>7</v>
      </c>
      <c r="AB9" s="245">
        <v>9</v>
      </c>
      <c r="AC9" s="245">
        <v>9</v>
      </c>
      <c r="AD9" s="245">
        <v>8</v>
      </c>
      <c r="AE9" s="245">
        <v>10</v>
      </c>
      <c r="AF9" s="245">
        <v>7</v>
      </c>
      <c r="AG9" s="245">
        <v>8</v>
      </c>
      <c r="AH9" s="245">
        <v>7</v>
      </c>
      <c r="AI9" s="245">
        <v>10</v>
      </c>
      <c r="AJ9" s="245">
        <v>6</v>
      </c>
      <c r="AK9" s="245">
        <v>9</v>
      </c>
      <c r="AL9" s="245">
        <v>6</v>
      </c>
      <c r="AM9" s="245">
        <v>7</v>
      </c>
      <c r="AN9" s="245">
        <v>9</v>
      </c>
      <c r="AO9" s="245">
        <v>8</v>
      </c>
      <c r="AP9" s="245">
        <v>7</v>
      </c>
      <c r="AQ9" s="245">
        <v>10</v>
      </c>
      <c r="AR9" s="245"/>
      <c r="AS9" s="245"/>
      <c r="AT9" s="245"/>
      <c r="AU9" s="245"/>
      <c r="AV9" s="245"/>
      <c r="AW9" s="245"/>
      <c r="AX9" s="245"/>
      <c r="AY9" s="245">
        <v>8</v>
      </c>
      <c r="AZ9" s="245"/>
      <c r="BA9" s="245"/>
      <c r="BB9" s="245"/>
      <c r="BC9" s="245"/>
      <c r="BD9" s="245">
        <v>8</v>
      </c>
      <c r="BE9" s="245">
        <v>6</v>
      </c>
      <c r="BF9" s="245">
        <v>9</v>
      </c>
      <c r="BG9" s="245"/>
      <c r="BH9" s="245"/>
      <c r="BI9" s="245">
        <v>7</v>
      </c>
      <c r="BJ9" s="245">
        <v>8</v>
      </c>
      <c r="BK9" s="245">
        <v>8</v>
      </c>
      <c r="BL9" s="245">
        <v>10</v>
      </c>
      <c r="BM9" s="245">
        <v>7</v>
      </c>
      <c r="BN9" s="245">
        <v>8</v>
      </c>
      <c r="BO9" s="245">
        <v>7</v>
      </c>
      <c r="BP9" s="245">
        <v>9</v>
      </c>
      <c r="BQ9" s="245">
        <v>8</v>
      </c>
      <c r="BR9" s="245"/>
      <c r="BS9" s="245"/>
      <c r="BT9" s="245">
        <v>8</v>
      </c>
      <c r="BU9" s="245">
        <v>8</v>
      </c>
      <c r="BV9" s="245" t="s">
        <v>177</v>
      </c>
      <c r="BW9" s="245"/>
    </row>
    <row r="10" spans="1:75" x14ac:dyDescent="0.2">
      <c r="A10" s="250">
        <v>11</v>
      </c>
      <c r="B10" s="248" t="s">
        <v>957</v>
      </c>
      <c r="C10" s="245">
        <v>10</v>
      </c>
      <c r="D10" s="245">
        <v>10</v>
      </c>
      <c r="E10" s="245">
        <v>10</v>
      </c>
      <c r="F10" s="245">
        <v>10</v>
      </c>
      <c r="G10" s="245">
        <v>10</v>
      </c>
      <c r="H10" s="245">
        <v>9</v>
      </c>
      <c r="I10" s="245">
        <v>9</v>
      </c>
      <c r="J10" s="245">
        <v>10</v>
      </c>
      <c r="K10" s="245">
        <v>10</v>
      </c>
      <c r="L10" s="245">
        <v>10</v>
      </c>
      <c r="M10" s="245">
        <v>10</v>
      </c>
      <c r="N10" s="245">
        <v>9</v>
      </c>
      <c r="O10" s="245">
        <v>9</v>
      </c>
      <c r="P10" s="245" t="s">
        <v>177</v>
      </c>
      <c r="Q10" s="245">
        <v>10</v>
      </c>
      <c r="R10" s="245">
        <v>10</v>
      </c>
      <c r="S10" s="245">
        <v>7</v>
      </c>
      <c r="T10" s="245">
        <v>10</v>
      </c>
      <c r="U10" s="245">
        <v>10</v>
      </c>
      <c r="V10" s="245">
        <v>10</v>
      </c>
      <c r="W10" s="245">
        <v>9</v>
      </c>
      <c r="X10" s="245" t="s">
        <v>177</v>
      </c>
      <c r="Y10" s="245">
        <v>10</v>
      </c>
      <c r="Z10" s="245">
        <v>10</v>
      </c>
      <c r="AA10" s="245">
        <v>9</v>
      </c>
      <c r="AB10" s="245">
        <v>7</v>
      </c>
      <c r="AC10" s="245">
        <v>10</v>
      </c>
      <c r="AD10" s="245"/>
      <c r="AE10" s="245">
        <v>9</v>
      </c>
      <c r="AF10" s="245">
        <v>8</v>
      </c>
      <c r="AG10" s="245">
        <v>8</v>
      </c>
      <c r="AH10" s="245">
        <v>9</v>
      </c>
      <c r="AI10" s="245">
        <v>9</v>
      </c>
      <c r="AJ10" s="245">
        <v>9</v>
      </c>
      <c r="AK10" s="245">
        <v>8</v>
      </c>
      <c r="AL10" s="245">
        <v>8</v>
      </c>
      <c r="AM10" s="245">
        <v>8</v>
      </c>
      <c r="AN10" s="245" t="s">
        <v>177</v>
      </c>
      <c r="AO10" s="245">
        <v>8</v>
      </c>
      <c r="AP10" s="245">
        <v>7</v>
      </c>
      <c r="AQ10" s="245">
        <v>9</v>
      </c>
      <c r="AR10" s="245"/>
      <c r="AS10" s="245">
        <v>10</v>
      </c>
      <c r="AT10" s="245">
        <v>10</v>
      </c>
      <c r="AU10" s="245"/>
      <c r="AV10" s="245"/>
      <c r="AW10" s="245" t="s">
        <v>177</v>
      </c>
      <c r="AX10" s="245"/>
      <c r="AY10" s="245"/>
      <c r="AZ10" s="245"/>
      <c r="BA10" s="245"/>
      <c r="BB10" s="245"/>
      <c r="BC10" s="245"/>
      <c r="BD10" s="245"/>
      <c r="BE10" s="245"/>
      <c r="BF10" s="245">
        <v>10</v>
      </c>
      <c r="BG10" s="245">
        <v>8</v>
      </c>
      <c r="BH10" s="245"/>
      <c r="BI10" s="245"/>
      <c r="BJ10" s="245"/>
      <c r="BK10" s="245">
        <v>9</v>
      </c>
      <c r="BL10" s="245">
        <v>9</v>
      </c>
      <c r="BM10" s="245">
        <v>10</v>
      </c>
      <c r="BN10" s="245">
        <v>9</v>
      </c>
      <c r="BO10" s="245">
        <v>9</v>
      </c>
      <c r="BP10" s="245">
        <v>7</v>
      </c>
      <c r="BQ10" s="245">
        <v>9</v>
      </c>
      <c r="BR10" s="245"/>
      <c r="BS10" s="245"/>
      <c r="BT10" s="245">
        <v>10</v>
      </c>
      <c r="BU10" s="245">
        <v>9</v>
      </c>
      <c r="BV10" s="245" t="s">
        <v>177</v>
      </c>
      <c r="BW10" s="245"/>
    </row>
    <row r="11" spans="1:75" ht="25.5" x14ac:dyDescent="0.2">
      <c r="A11" s="250">
        <v>11</v>
      </c>
      <c r="B11" s="248" t="s">
        <v>958</v>
      </c>
      <c r="C11" s="245">
        <v>8</v>
      </c>
      <c r="D11" s="245">
        <v>9</v>
      </c>
      <c r="E11" s="245">
        <v>7</v>
      </c>
      <c r="F11" s="245">
        <v>9</v>
      </c>
      <c r="G11" s="245">
        <v>10</v>
      </c>
      <c r="H11" s="245">
        <v>8</v>
      </c>
      <c r="I11" s="245">
        <v>6</v>
      </c>
      <c r="J11" s="245">
        <v>8</v>
      </c>
      <c r="K11" s="245">
        <v>9</v>
      </c>
      <c r="L11" s="245">
        <v>7</v>
      </c>
      <c r="M11" s="245">
        <v>9</v>
      </c>
      <c r="N11" s="245">
        <v>8</v>
      </c>
      <c r="O11" s="245">
        <v>6</v>
      </c>
      <c r="P11" s="245">
        <v>8</v>
      </c>
      <c r="Q11" s="245">
        <v>9</v>
      </c>
      <c r="R11" s="245">
        <v>6</v>
      </c>
      <c r="S11" s="245">
        <v>7</v>
      </c>
      <c r="T11" s="245">
        <v>10</v>
      </c>
      <c r="U11" s="245">
        <v>8</v>
      </c>
      <c r="V11" s="245">
        <v>5</v>
      </c>
      <c r="W11" s="245">
        <v>7</v>
      </c>
      <c r="X11" s="245">
        <v>9</v>
      </c>
      <c r="Y11" s="245">
        <v>8</v>
      </c>
      <c r="Z11" s="245">
        <v>7</v>
      </c>
      <c r="AA11" s="245">
        <v>7</v>
      </c>
      <c r="AB11" s="245">
        <v>8</v>
      </c>
      <c r="AC11" s="245">
        <v>9</v>
      </c>
      <c r="AD11" s="245">
        <v>9</v>
      </c>
      <c r="AE11" s="245">
        <v>8</v>
      </c>
      <c r="AF11" s="245">
        <v>7</v>
      </c>
      <c r="AG11" s="245">
        <v>8</v>
      </c>
      <c r="AH11" s="245">
        <v>9</v>
      </c>
      <c r="AI11" s="245">
        <v>9</v>
      </c>
      <c r="AJ11" s="245">
        <v>6</v>
      </c>
      <c r="AK11" s="245">
        <v>6</v>
      </c>
      <c r="AL11" s="245">
        <v>8</v>
      </c>
      <c r="AM11" s="245" t="s">
        <v>177</v>
      </c>
      <c r="AN11" s="245">
        <v>8</v>
      </c>
      <c r="AO11" s="245">
        <v>5</v>
      </c>
      <c r="AP11" s="245"/>
      <c r="AQ11" s="245">
        <v>8</v>
      </c>
      <c r="AR11" s="245"/>
      <c r="AS11" s="245"/>
      <c r="AT11" s="245">
        <v>7</v>
      </c>
      <c r="AU11" s="245"/>
      <c r="AV11" s="245" t="s">
        <v>191</v>
      </c>
      <c r="AW11" s="245"/>
      <c r="AX11" s="245"/>
      <c r="AY11" s="245"/>
      <c r="AZ11" s="245"/>
      <c r="BA11" s="245"/>
      <c r="BB11" s="245"/>
      <c r="BC11" s="245"/>
      <c r="BD11" s="245"/>
      <c r="BE11" s="245"/>
      <c r="BF11" s="245">
        <v>5</v>
      </c>
      <c r="BG11" s="245">
        <v>9</v>
      </c>
      <c r="BH11" s="245">
        <v>5</v>
      </c>
      <c r="BI11" s="245">
        <v>8</v>
      </c>
      <c r="BJ11" s="245"/>
      <c r="BK11" s="245"/>
      <c r="BL11" s="245">
        <v>8</v>
      </c>
      <c r="BM11" s="245">
        <v>7</v>
      </c>
      <c r="BN11" s="245">
        <v>7</v>
      </c>
      <c r="BO11" s="245">
        <v>9</v>
      </c>
      <c r="BP11" s="245" t="s">
        <v>177</v>
      </c>
      <c r="BQ11" s="245">
        <v>8</v>
      </c>
      <c r="BR11" s="245"/>
      <c r="BS11" s="245"/>
      <c r="BT11" s="245">
        <v>8</v>
      </c>
      <c r="BU11" s="245">
        <v>8</v>
      </c>
      <c r="BV11" s="245" t="s">
        <v>177</v>
      </c>
      <c r="BW11" s="245"/>
    </row>
    <row r="12" spans="1:75" x14ac:dyDescent="0.2">
      <c r="A12" s="250">
        <v>11</v>
      </c>
      <c r="B12" s="248" t="s">
        <v>959</v>
      </c>
      <c r="C12" s="245">
        <v>8</v>
      </c>
      <c r="D12" s="245">
        <v>6</v>
      </c>
      <c r="E12" s="245">
        <v>9</v>
      </c>
      <c r="F12" s="245">
        <v>10</v>
      </c>
      <c r="G12" s="245">
        <v>10</v>
      </c>
      <c r="H12" s="245">
        <v>9</v>
      </c>
      <c r="I12" s="245">
        <v>10</v>
      </c>
      <c r="J12" s="245">
        <v>8</v>
      </c>
      <c r="K12" s="245">
        <v>7</v>
      </c>
      <c r="L12" s="245">
        <v>10</v>
      </c>
      <c r="M12" s="245">
        <v>8</v>
      </c>
      <c r="N12" s="245">
        <v>9</v>
      </c>
      <c r="O12" s="245">
        <v>7</v>
      </c>
      <c r="P12" s="245">
        <v>8</v>
      </c>
      <c r="Q12" s="245">
        <v>8</v>
      </c>
      <c r="R12" s="245">
        <v>9</v>
      </c>
      <c r="S12" s="245">
        <v>8</v>
      </c>
      <c r="T12" s="245">
        <v>8</v>
      </c>
      <c r="U12" s="245">
        <v>7</v>
      </c>
      <c r="V12" s="245">
        <v>10</v>
      </c>
      <c r="W12" s="245">
        <v>8</v>
      </c>
      <c r="X12" s="245">
        <v>8</v>
      </c>
      <c r="Y12" s="245">
        <v>9</v>
      </c>
      <c r="Z12" s="245">
        <v>7</v>
      </c>
      <c r="AA12" s="245">
        <v>7</v>
      </c>
      <c r="AB12" s="245">
        <v>9</v>
      </c>
      <c r="AC12" s="245">
        <v>9</v>
      </c>
      <c r="AD12" s="245">
        <v>9</v>
      </c>
      <c r="AE12" s="245">
        <v>7</v>
      </c>
      <c r="AF12" s="245">
        <v>7</v>
      </c>
      <c r="AG12" s="245">
        <v>8</v>
      </c>
      <c r="AH12" s="245">
        <v>9</v>
      </c>
      <c r="AI12" s="245">
        <v>7</v>
      </c>
      <c r="AJ12" s="245">
        <v>8</v>
      </c>
      <c r="AK12" s="245">
        <v>9</v>
      </c>
      <c r="AL12" s="245">
        <v>9</v>
      </c>
      <c r="AM12" s="245">
        <v>9</v>
      </c>
      <c r="AN12" s="245" t="s">
        <v>177</v>
      </c>
      <c r="AO12" s="245">
        <v>9</v>
      </c>
      <c r="AP12" s="245">
        <v>9</v>
      </c>
      <c r="AQ12" s="245">
        <v>8</v>
      </c>
      <c r="AR12" s="245"/>
      <c r="AS12" s="245"/>
      <c r="AT12" s="245"/>
      <c r="AU12" s="245"/>
      <c r="AV12" s="245">
        <v>8</v>
      </c>
      <c r="AW12" s="245"/>
      <c r="AX12" s="245"/>
      <c r="AY12" s="245">
        <v>9</v>
      </c>
      <c r="AZ12" s="245" t="s">
        <v>177</v>
      </c>
      <c r="BA12" s="245"/>
      <c r="BB12" s="245"/>
      <c r="BC12" s="245"/>
      <c r="BD12" s="245">
        <v>8</v>
      </c>
      <c r="BE12" s="245"/>
      <c r="BF12" s="245" t="s">
        <v>177</v>
      </c>
      <c r="BG12" s="245"/>
      <c r="BH12" s="245">
        <v>5</v>
      </c>
      <c r="BI12" s="245"/>
      <c r="BJ12" s="245"/>
      <c r="BK12" s="245">
        <v>8</v>
      </c>
      <c r="BL12" s="245">
        <v>9</v>
      </c>
      <c r="BM12" s="245">
        <v>9</v>
      </c>
      <c r="BN12" s="245">
        <v>9</v>
      </c>
      <c r="BO12" s="245">
        <v>8</v>
      </c>
      <c r="BP12" s="245">
        <v>10</v>
      </c>
      <c r="BQ12" s="245">
        <v>8</v>
      </c>
      <c r="BR12" s="245"/>
      <c r="BS12" s="245"/>
      <c r="BT12" s="245">
        <v>7</v>
      </c>
      <c r="BU12" s="245">
        <v>8</v>
      </c>
      <c r="BV12" s="245">
        <v>8</v>
      </c>
      <c r="BW12" s="245"/>
    </row>
    <row r="13" spans="1:75" x14ac:dyDescent="0.2">
      <c r="A13" s="250">
        <v>11</v>
      </c>
      <c r="B13" s="248" t="s">
        <v>960</v>
      </c>
      <c r="C13" s="245">
        <v>8</v>
      </c>
      <c r="D13" s="245">
        <v>8</v>
      </c>
      <c r="E13" s="245">
        <v>6</v>
      </c>
      <c r="F13" s="245">
        <v>9</v>
      </c>
      <c r="G13" s="245">
        <v>6</v>
      </c>
      <c r="H13" s="245">
        <v>6</v>
      </c>
      <c r="I13" s="245">
        <v>9</v>
      </c>
      <c r="J13" s="245">
        <v>8</v>
      </c>
      <c r="K13" s="245">
        <v>8</v>
      </c>
      <c r="L13" s="245" t="s">
        <v>177</v>
      </c>
      <c r="M13" s="245">
        <v>8</v>
      </c>
      <c r="N13" s="245">
        <v>6</v>
      </c>
      <c r="O13" s="245">
        <v>7</v>
      </c>
      <c r="P13" s="245">
        <v>7</v>
      </c>
      <c r="Q13" s="245">
        <v>7</v>
      </c>
      <c r="R13" s="245">
        <v>9</v>
      </c>
      <c r="S13" s="245">
        <v>8</v>
      </c>
      <c r="T13" s="245">
        <v>10</v>
      </c>
      <c r="U13" s="245">
        <v>6</v>
      </c>
      <c r="V13" s="245">
        <v>8</v>
      </c>
      <c r="W13" s="245">
        <v>8</v>
      </c>
      <c r="X13" s="245">
        <v>7</v>
      </c>
      <c r="Y13" s="245">
        <v>9</v>
      </c>
      <c r="Z13" s="245">
        <v>7</v>
      </c>
      <c r="AA13" s="245">
        <v>10</v>
      </c>
      <c r="AB13" s="245">
        <v>8</v>
      </c>
      <c r="AC13" s="245">
        <v>9</v>
      </c>
      <c r="AD13" s="245">
        <v>10</v>
      </c>
      <c r="AE13" s="245">
        <v>8</v>
      </c>
      <c r="AF13" s="245">
        <v>6</v>
      </c>
      <c r="AG13" s="245">
        <v>8</v>
      </c>
      <c r="AH13" s="245">
        <v>9</v>
      </c>
      <c r="AI13" s="245">
        <v>8</v>
      </c>
      <c r="AJ13" s="245">
        <v>9</v>
      </c>
      <c r="AK13" s="245">
        <v>6</v>
      </c>
      <c r="AL13" s="245">
        <v>8</v>
      </c>
      <c r="AM13" s="245">
        <v>8</v>
      </c>
      <c r="AN13" s="245">
        <v>8</v>
      </c>
      <c r="AO13" s="245">
        <v>8</v>
      </c>
      <c r="AP13" s="245">
        <v>8</v>
      </c>
      <c r="AQ13" s="245">
        <v>9</v>
      </c>
      <c r="AR13" s="245"/>
      <c r="AS13" s="245"/>
      <c r="AT13" s="245" t="s">
        <v>191</v>
      </c>
      <c r="AU13" s="245"/>
      <c r="AV13" s="245" t="s">
        <v>191</v>
      </c>
      <c r="AW13" s="245" t="s">
        <v>177</v>
      </c>
      <c r="AX13" s="245"/>
      <c r="AY13" s="245"/>
      <c r="AZ13" s="245"/>
      <c r="BA13" s="245" t="s">
        <v>191</v>
      </c>
      <c r="BB13" s="245"/>
      <c r="BC13" s="245"/>
      <c r="BD13" s="245">
        <v>9</v>
      </c>
      <c r="BE13" s="245"/>
      <c r="BF13" s="245">
        <v>9</v>
      </c>
      <c r="BG13" s="245">
        <v>9</v>
      </c>
      <c r="BH13" s="245" t="s">
        <v>177</v>
      </c>
      <c r="BI13" s="245">
        <v>8</v>
      </c>
      <c r="BJ13" s="245"/>
      <c r="BK13" s="245"/>
      <c r="BL13" s="245">
        <v>8</v>
      </c>
      <c r="BM13" s="245">
        <v>7</v>
      </c>
      <c r="BN13" s="245">
        <v>7</v>
      </c>
      <c r="BO13" s="245">
        <v>7</v>
      </c>
      <c r="BP13" s="245">
        <v>8</v>
      </c>
      <c r="BQ13" s="245">
        <v>7</v>
      </c>
      <c r="BR13" s="245" t="s">
        <v>177</v>
      </c>
      <c r="BS13" s="245"/>
      <c r="BT13" s="245">
        <v>8</v>
      </c>
      <c r="BU13" s="245">
        <v>9</v>
      </c>
      <c r="BV13" s="245">
        <v>8</v>
      </c>
      <c r="BW13" s="245"/>
    </row>
    <row r="14" spans="1:75" x14ac:dyDescent="0.2">
      <c r="A14" s="250">
        <v>12</v>
      </c>
      <c r="B14" s="248" t="s">
        <v>961</v>
      </c>
      <c r="C14" s="245">
        <v>7</v>
      </c>
      <c r="D14" s="245">
        <v>7</v>
      </c>
      <c r="E14" s="245">
        <v>6</v>
      </c>
      <c r="F14" s="245">
        <v>9</v>
      </c>
      <c r="G14" s="245">
        <v>7</v>
      </c>
      <c r="H14" s="245">
        <v>8</v>
      </c>
      <c r="I14" s="245">
        <v>8</v>
      </c>
      <c r="J14" s="245">
        <v>6</v>
      </c>
      <c r="K14" s="245">
        <v>7</v>
      </c>
      <c r="L14" s="245">
        <v>7</v>
      </c>
      <c r="M14" s="245">
        <v>7</v>
      </c>
      <c r="N14" s="245">
        <v>9</v>
      </c>
      <c r="O14" s="245">
        <v>7</v>
      </c>
      <c r="P14" s="245">
        <v>7</v>
      </c>
      <c r="Q14" s="245">
        <v>7</v>
      </c>
      <c r="R14" s="245">
        <v>10</v>
      </c>
      <c r="S14" s="245">
        <v>7</v>
      </c>
      <c r="T14" s="245">
        <v>7</v>
      </c>
      <c r="U14" s="245">
        <v>8</v>
      </c>
      <c r="V14" s="245">
        <v>7</v>
      </c>
      <c r="W14" s="245">
        <v>7</v>
      </c>
      <c r="X14" s="245">
        <v>9</v>
      </c>
      <c r="Y14" s="245">
        <v>10</v>
      </c>
      <c r="Z14" s="245">
        <v>9</v>
      </c>
      <c r="AA14" s="245">
        <v>10</v>
      </c>
      <c r="AB14" s="245">
        <v>9</v>
      </c>
      <c r="AC14" s="245">
        <v>10</v>
      </c>
      <c r="AD14" s="245">
        <v>8</v>
      </c>
      <c r="AE14" s="245">
        <v>9</v>
      </c>
      <c r="AF14" s="245">
        <v>7</v>
      </c>
      <c r="AG14" s="245">
        <v>9</v>
      </c>
      <c r="AH14" s="245">
        <v>8</v>
      </c>
      <c r="AI14" s="245">
        <v>8</v>
      </c>
      <c r="AJ14" s="245">
        <v>6</v>
      </c>
      <c r="AK14" s="245">
        <v>7</v>
      </c>
      <c r="AL14" s="245">
        <v>9</v>
      </c>
      <c r="AM14" s="245">
        <v>7</v>
      </c>
      <c r="AN14" s="245"/>
      <c r="AO14" s="245">
        <v>8</v>
      </c>
      <c r="AP14" s="245">
        <v>10</v>
      </c>
      <c r="AQ14" s="245">
        <v>9</v>
      </c>
      <c r="AR14" s="245"/>
      <c r="AS14" s="245"/>
      <c r="AT14" s="245"/>
      <c r="AU14" s="245"/>
      <c r="AV14" s="245"/>
      <c r="AW14" s="245"/>
      <c r="AX14" s="245"/>
      <c r="AY14" s="245" t="s">
        <v>191</v>
      </c>
      <c r="AZ14" s="245"/>
      <c r="BA14" s="245"/>
      <c r="BB14" s="245"/>
      <c r="BC14" s="245"/>
      <c r="BD14" s="245" t="s">
        <v>177</v>
      </c>
      <c r="BE14" s="245">
        <v>7</v>
      </c>
      <c r="BF14" s="245">
        <v>9</v>
      </c>
      <c r="BG14" s="245">
        <v>8</v>
      </c>
      <c r="BH14" s="245">
        <v>7</v>
      </c>
      <c r="BI14" s="245"/>
      <c r="BJ14" s="245"/>
      <c r="BK14" s="245">
        <v>8</v>
      </c>
      <c r="BL14" s="245">
        <v>10</v>
      </c>
      <c r="BM14" s="245">
        <v>9</v>
      </c>
      <c r="BN14" s="245">
        <v>10</v>
      </c>
      <c r="BO14" s="245">
        <v>7</v>
      </c>
      <c r="BP14" s="245">
        <v>8</v>
      </c>
      <c r="BQ14" s="245">
        <v>7</v>
      </c>
      <c r="BR14" s="245"/>
      <c r="BS14" s="245"/>
      <c r="BT14" s="245">
        <v>8</v>
      </c>
      <c r="BU14" s="245">
        <v>8</v>
      </c>
      <c r="BV14" s="245" t="s">
        <v>177</v>
      </c>
      <c r="BW14" s="245"/>
    </row>
    <row r="15" spans="1:75" x14ac:dyDescent="0.2">
      <c r="A15" s="250">
        <v>13</v>
      </c>
      <c r="B15" s="248" t="s">
        <v>962</v>
      </c>
      <c r="C15" s="245">
        <v>7</v>
      </c>
      <c r="D15" s="245">
        <v>7</v>
      </c>
      <c r="E15" s="245">
        <v>6</v>
      </c>
      <c r="F15" s="245">
        <v>9</v>
      </c>
      <c r="G15" s="245">
        <v>8</v>
      </c>
      <c r="H15" s="245">
        <v>7</v>
      </c>
      <c r="I15" s="245">
        <v>7</v>
      </c>
      <c r="J15" s="245">
        <v>9</v>
      </c>
      <c r="K15" s="245">
        <v>6</v>
      </c>
      <c r="L15" s="245">
        <v>9</v>
      </c>
      <c r="M15" s="245">
        <v>8</v>
      </c>
      <c r="N15" s="245">
        <v>7</v>
      </c>
      <c r="O15" s="245">
        <v>7</v>
      </c>
      <c r="P15" s="245">
        <v>7</v>
      </c>
      <c r="Q15" s="245">
        <v>7</v>
      </c>
      <c r="R15" s="245">
        <v>7</v>
      </c>
      <c r="S15" s="245">
        <v>6</v>
      </c>
      <c r="T15" s="245">
        <v>9</v>
      </c>
      <c r="U15" s="245">
        <v>8</v>
      </c>
      <c r="V15" s="245">
        <v>6</v>
      </c>
      <c r="W15" s="245">
        <v>8</v>
      </c>
      <c r="X15" s="245">
        <v>8</v>
      </c>
      <c r="Y15" s="245">
        <v>9</v>
      </c>
      <c r="Z15" s="245">
        <v>9</v>
      </c>
      <c r="AA15" s="245">
        <v>10</v>
      </c>
      <c r="AB15" s="245">
        <v>6</v>
      </c>
      <c r="AC15" s="245">
        <v>8</v>
      </c>
      <c r="AD15" s="245">
        <v>8</v>
      </c>
      <c r="AE15" s="245">
        <v>9</v>
      </c>
      <c r="AF15" s="245">
        <v>6</v>
      </c>
      <c r="AG15" s="245">
        <v>9</v>
      </c>
      <c r="AH15" s="245"/>
      <c r="AI15" s="245">
        <v>7</v>
      </c>
      <c r="AJ15" s="245">
        <v>6</v>
      </c>
      <c r="AK15" s="245">
        <v>9</v>
      </c>
      <c r="AL15" s="245"/>
      <c r="AM15" s="245">
        <v>8</v>
      </c>
      <c r="AN15" s="245">
        <v>8</v>
      </c>
      <c r="AO15" s="245"/>
      <c r="AP15" s="245">
        <v>8</v>
      </c>
      <c r="AQ15" s="245" t="s">
        <v>177</v>
      </c>
      <c r="AR15" s="245">
        <v>9</v>
      </c>
      <c r="AS15" s="245"/>
      <c r="AT15" s="245">
        <v>5</v>
      </c>
      <c r="AU15" s="245"/>
      <c r="AV15" s="245"/>
      <c r="AW15" s="245"/>
      <c r="AX15" s="245"/>
      <c r="AY15" s="245"/>
      <c r="AZ15" s="245"/>
      <c r="BA15" s="245">
        <v>8</v>
      </c>
      <c r="BB15" s="245"/>
      <c r="BC15" s="245"/>
      <c r="BD15" s="245" t="s">
        <v>177</v>
      </c>
      <c r="BE15" s="245" t="s">
        <v>177</v>
      </c>
      <c r="BF15" s="245"/>
      <c r="BG15" s="245"/>
      <c r="BH15" s="245">
        <v>6</v>
      </c>
      <c r="BI15" s="245"/>
      <c r="BJ15" s="245"/>
      <c r="BK15" s="245"/>
      <c r="BL15" s="245">
        <v>6</v>
      </c>
      <c r="BM15" s="245">
        <v>7</v>
      </c>
      <c r="BN15" s="245">
        <v>8</v>
      </c>
      <c r="BO15" s="245">
        <v>7</v>
      </c>
      <c r="BP15" s="245">
        <v>8</v>
      </c>
      <c r="BQ15" s="245">
        <v>6</v>
      </c>
      <c r="BR15" s="245">
        <v>8</v>
      </c>
      <c r="BS15" s="245" t="s">
        <v>190</v>
      </c>
      <c r="BT15" s="245">
        <v>7</v>
      </c>
      <c r="BU15" s="245">
        <v>8</v>
      </c>
      <c r="BV15" s="245" t="s">
        <v>177</v>
      </c>
      <c r="BW15" s="245"/>
    </row>
  </sheetData>
  <mergeCells count="5">
    <mergeCell ref="C3:P3"/>
    <mergeCell ref="Q3:AQ3"/>
    <mergeCell ref="AR3:BK3"/>
    <mergeCell ref="BL3:BQ3"/>
    <mergeCell ref="BT3:BV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63"/>
  <sheetViews>
    <sheetView topLeftCell="A166" workbookViewId="0">
      <selection activeCell="BO8" sqref="BO8"/>
    </sheetView>
  </sheetViews>
  <sheetFormatPr baseColWidth="10" defaultRowHeight="12.75" x14ac:dyDescent="0.2"/>
  <sheetData>
    <row r="1" spans="1:74" x14ac:dyDescent="0.2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</row>
    <row r="2" spans="1:74" x14ac:dyDescent="0.2">
      <c r="A2" s="249"/>
      <c r="B2" s="249" t="s">
        <v>867</v>
      </c>
      <c r="C2" s="249" t="s">
        <v>868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</row>
    <row r="3" spans="1:74" ht="38.25" x14ac:dyDescent="0.2">
      <c r="A3" s="248"/>
      <c r="B3" s="248"/>
      <c r="C3" s="295" t="s">
        <v>869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 t="s">
        <v>870</v>
      </c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 t="s">
        <v>871</v>
      </c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 t="s">
        <v>872</v>
      </c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49" t="s">
        <v>873</v>
      </c>
      <c r="BS3" s="249" t="s">
        <v>874</v>
      </c>
      <c r="BT3" s="295" t="s">
        <v>875</v>
      </c>
      <c r="BU3" s="295"/>
      <c r="BV3" s="295"/>
    </row>
    <row r="4" spans="1:74" ht="63.75" x14ac:dyDescent="0.2">
      <c r="A4" s="249" t="s">
        <v>877</v>
      </c>
      <c r="B4" s="249" t="s">
        <v>878</v>
      </c>
      <c r="C4" s="249" t="s">
        <v>963</v>
      </c>
      <c r="D4" s="249" t="s">
        <v>964</v>
      </c>
      <c r="E4" s="249" t="s">
        <v>965</v>
      </c>
      <c r="F4" s="249" t="s">
        <v>966</v>
      </c>
      <c r="G4" s="249" t="s">
        <v>967</v>
      </c>
      <c r="H4" s="249" t="s">
        <v>968</v>
      </c>
      <c r="I4" s="249" t="s">
        <v>969</v>
      </c>
      <c r="J4" s="249" t="s">
        <v>891</v>
      </c>
      <c r="K4" s="249" t="s">
        <v>970</v>
      </c>
      <c r="L4" s="249" t="s">
        <v>971</v>
      </c>
      <c r="M4" s="249" t="s">
        <v>972</v>
      </c>
      <c r="N4" s="249" t="s">
        <v>973</v>
      </c>
      <c r="O4" s="249" t="s">
        <v>974</v>
      </c>
      <c r="P4" s="249" t="s">
        <v>975</v>
      </c>
      <c r="Q4" s="249" t="s">
        <v>976</v>
      </c>
      <c r="R4" s="249" t="s">
        <v>977</v>
      </c>
      <c r="S4" s="249" t="s">
        <v>978</v>
      </c>
      <c r="T4" s="249" t="s">
        <v>979</v>
      </c>
      <c r="U4" s="249" t="s">
        <v>980</v>
      </c>
      <c r="V4" s="249" t="s">
        <v>981</v>
      </c>
      <c r="W4" s="249" t="s">
        <v>982</v>
      </c>
      <c r="X4" s="249" t="s">
        <v>983</v>
      </c>
      <c r="Y4" s="249" t="s">
        <v>984</v>
      </c>
      <c r="Z4" s="249" t="s">
        <v>985</v>
      </c>
      <c r="AA4" s="249" t="s">
        <v>986</v>
      </c>
      <c r="AB4" s="249" t="s">
        <v>987</v>
      </c>
      <c r="AC4" s="249" t="s">
        <v>988</v>
      </c>
      <c r="AD4" s="249" t="s">
        <v>989</v>
      </c>
      <c r="AE4" s="249" t="s">
        <v>990</v>
      </c>
      <c r="AF4" s="249" t="s">
        <v>991</v>
      </c>
      <c r="AG4" s="249" t="s">
        <v>992</v>
      </c>
      <c r="AH4" s="249" t="s">
        <v>993</v>
      </c>
      <c r="AI4" s="249" t="s">
        <v>994</v>
      </c>
      <c r="AJ4" s="249" t="s">
        <v>995</v>
      </c>
      <c r="AK4" s="249" t="s">
        <v>996</v>
      </c>
      <c r="AL4" s="249" t="s">
        <v>997</v>
      </c>
      <c r="AM4" s="249" t="s">
        <v>998</v>
      </c>
      <c r="AN4" s="249" t="s">
        <v>999</v>
      </c>
      <c r="AO4" s="249" t="s">
        <v>1000</v>
      </c>
      <c r="AP4" s="249" t="s">
        <v>1001</v>
      </c>
      <c r="AQ4" s="249" t="s">
        <v>1002</v>
      </c>
      <c r="AR4" s="249" t="s">
        <v>1003</v>
      </c>
      <c r="AS4" s="249" t="s">
        <v>1004</v>
      </c>
      <c r="AT4" s="249" t="s">
        <v>1005</v>
      </c>
      <c r="AU4" s="249" t="s">
        <v>1006</v>
      </c>
      <c r="AV4" s="249" t="s">
        <v>1007</v>
      </c>
      <c r="AW4" s="249" t="s">
        <v>1008</v>
      </c>
      <c r="AX4" s="249" t="s">
        <v>1009</v>
      </c>
      <c r="AY4" s="249" t="s">
        <v>1010</v>
      </c>
      <c r="AZ4" s="249" t="s">
        <v>1011</v>
      </c>
      <c r="BA4" s="249" t="s">
        <v>1012</v>
      </c>
      <c r="BB4" s="249" t="s">
        <v>1013</v>
      </c>
      <c r="BC4" s="249" t="s">
        <v>1014</v>
      </c>
      <c r="BD4" s="249" t="s">
        <v>1015</v>
      </c>
      <c r="BE4" s="249" t="s">
        <v>1016</v>
      </c>
      <c r="BF4" s="249" t="s">
        <v>1017</v>
      </c>
      <c r="BG4" s="249" t="s">
        <v>1018</v>
      </c>
      <c r="BH4" s="249" t="s">
        <v>1019</v>
      </c>
      <c r="BI4" s="249" t="s">
        <v>1020</v>
      </c>
      <c r="BJ4" s="249" t="s">
        <v>1021</v>
      </c>
      <c r="BK4" s="249" t="s">
        <v>1022</v>
      </c>
      <c r="BL4" s="249" t="s">
        <v>1023</v>
      </c>
      <c r="BM4" s="249" t="s">
        <v>1024</v>
      </c>
      <c r="BN4" s="249" t="s">
        <v>1025</v>
      </c>
      <c r="BO4" s="249" t="s">
        <v>1026</v>
      </c>
      <c r="BP4" s="249" t="s">
        <v>1027</v>
      </c>
      <c r="BQ4" s="249" t="s">
        <v>1028</v>
      </c>
      <c r="BR4" s="249" t="s">
        <v>946</v>
      </c>
      <c r="BS4" s="249" t="s">
        <v>947</v>
      </c>
      <c r="BT4" s="249" t="s">
        <v>1029</v>
      </c>
      <c r="BU4" s="249" t="s">
        <v>1030</v>
      </c>
      <c r="BV4" s="249" t="s">
        <v>1031</v>
      </c>
    </row>
    <row r="5" spans="1:74" x14ac:dyDescent="0.2">
      <c r="A5" s="250"/>
      <c r="B5" s="248" t="s">
        <v>952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</row>
    <row r="6" spans="1:74" ht="63.75" x14ac:dyDescent="0.2">
      <c r="A6" s="250">
        <v>0</v>
      </c>
      <c r="B6" s="248" t="s">
        <v>1032</v>
      </c>
      <c r="C6" s="245" t="s">
        <v>177</v>
      </c>
      <c r="D6" s="245"/>
      <c r="E6" s="245"/>
      <c r="F6" s="245"/>
      <c r="G6" s="245" t="s">
        <v>177</v>
      </c>
      <c r="H6" s="245" t="s">
        <v>177</v>
      </c>
      <c r="I6" s="245"/>
      <c r="J6" s="245" t="s">
        <v>177</v>
      </c>
      <c r="K6" s="245"/>
      <c r="L6" s="245" t="s">
        <v>177</v>
      </c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</row>
    <row r="7" spans="1:74" ht="76.5" x14ac:dyDescent="0.2">
      <c r="A7" s="250">
        <v>0</v>
      </c>
      <c r="B7" s="248" t="s">
        <v>1033</v>
      </c>
      <c r="C7" s="245" t="s">
        <v>177</v>
      </c>
      <c r="D7" s="245"/>
      <c r="E7" s="245"/>
      <c r="F7" s="245"/>
      <c r="G7" s="245" t="s">
        <v>177</v>
      </c>
      <c r="H7" s="245" t="s">
        <v>177</v>
      </c>
      <c r="I7" s="245" t="s">
        <v>177</v>
      </c>
      <c r="J7" s="245" t="s">
        <v>177</v>
      </c>
      <c r="K7" s="245"/>
      <c r="L7" s="245" t="s">
        <v>177</v>
      </c>
      <c r="M7" s="245" t="s">
        <v>177</v>
      </c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</row>
    <row r="8" spans="1:74" ht="76.5" x14ac:dyDescent="0.2">
      <c r="A8" s="250">
        <v>1</v>
      </c>
      <c r="B8" s="248" t="s">
        <v>1034</v>
      </c>
      <c r="C8" s="245">
        <v>8</v>
      </c>
      <c r="D8" s="245">
        <v>9</v>
      </c>
      <c r="E8" s="245">
        <v>9</v>
      </c>
      <c r="F8" s="245">
        <v>9</v>
      </c>
      <c r="G8" s="245" t="s">
        <v>177</v>
      </c>
      <c r="H8" s="245">
        <v>9</v>
      </c>
      <c r="I8" s="245">
        <v>7</v>
      </c>
      <c r="J8" s="245"/>
      <c r="K8" s="245"/>
      <c r="L8" s="245" t="s">
        <v>177</v>
      </c>
      <c r="M8" s="245" t="s">
        <v>177</v>
      </c>
      <c r="N8" s="245" t="s">
        <v>177</v>
      </c>
      <c r="O8" s="245" t="s">
        <v>177</v>
      </c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 t="s">
        <v>177</v>
      </c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</row>
    <row r="9" spans="1:74" ht="76.5" x14ac:dyDescent="0.2">
      <c r="A9" s="250">
        <v>1</v>
      </c>
      <c r="B9" s="248" t="s">
        <v>1035</v>
      </c>
      <c r="C9" s="245">
        <v>6</v>
      </c>
      <c r="D9" s="245">
        <v>9</v>
      </c>
      <c r="E9" s="245">
        <v>5</v>
      </c>
      <c r="F9" s="245">
        <v>7</v>
      </c>
      <c r="G9" s="245">
        <v>8</v>
      </c>
      <c r="H9" s="245">
        <v>9</v>
      </c>
      <c r="I9" s="245">
        <v>7</v>
      </c>
      <c r="J9" s="245"/>
      <c r="K9" s="245"/>
      <c r="L9" s="245"/>
      <c r="M9" s="245"/>
      <c r="N9" s="245" t="s">
        <v>177</v>
      </c>
      <c r="O9" s="245" t="s">
        <v>177</v>
      </c>
      <c r="P9" s="245" t="s">
        <v>177</v>
      </c>
      <c r="Q9" s="245"/>
      <c r="R9" s="245"/>
      <c r="S9" s="245"/>
      <c r="T9" s="245"/>
      <c r="U9" s="245" t="s">
        <v>177</v>
      </c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 t="s">
        <v>177</v>
      </c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</row>
    <row r="10" spans="1:74" ht="63.75" x14ac:dyDescent="0.2">
      <c r="A10" s="250">
        <v>1</v>
      </c>
      <c r="B10" s="248" t="s">
        <v>1036</v>
      </c>
      <c r="C10" s="245">
        <v>9</v>
      </c>
      <c r="D10" s="245">
        <v>9</v>
      </c>
      <c r="E10" s="245">
        <v>10</v>
      </c>
      <c r="F10" s="245">
        <v>10</v>
      </c>
      <c r="G10" s="245">
        <v>9</v>
      </c>
      <c r="H10" s="245">
        <v>9</v>
      </c>
      <c r="I10" s="245">
        <v>9</v>
      </c>
      <c r="J10" s="245" t="s">
        <v>177</v>
      </c>
      <c r="K10" s="245"/>
      <c r="L10" s="245" t="s">
        <v>177</v>
      </c>
      <c r="M10" s="245" t="s">
        <v>177</v>
      </c>
      <c r="N10" s="245" t="s">
        <v>177</v>
      </c>
      <c r="O10" s="245" t="s">
        <v>177</v>
      </c>
      <c r="P10" s="245" t="s">
        <v>177</v>
      </c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</row>
    <row r="11" spans="1:74" ht="51" x14ac:dyDescent="0.2">
      <c r="A11" s="250">
        <v>1</v>
      </c>
      <c r="B11" s="248" t="s">
        <v>1037</v>
      </c>
      <c r="C11" s="245">
        <v>9</v>
      </c>
      <c r="D11" s="245">
        <v>9</v>
      </c>
      <c r="E11" s="245">
        <v>10</v>
      </c>
      <c r="F11" s="245">
        <v>9</v>
      </c>
      <c r="G11" s="245">
        <v>9</v>
      </c>
      <c r="H11" s="245">
        <v>10</v>
      </c>
      <c r="I11" s="245" t="s">
        <v>177</v>
      </c>
      <c r="J11" s="245"/>
      <c r="K11" s="245"/>
      <c r="L11" s="245" t="s">
        <v>177</v>
      </c>
      <c r="M11" s="245"/>
      <c r="N11" s="245" t="s">
        <v>177</v>
      </c>
      <c r="O11" s="245" t="s">
        <v>177</v>
      </c>
      <c r="P11" s="245" t="s">
        <v>177</v>
      </c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 t="s">
        <v>177</v>
      </c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</row>
    <row r="12" spans="1:74" ht="63.75" x14ac:dyDescent="0.2">
      <c r="A12" s="250">
        <v>1</v>
      </c>
      <c r="B12" s="248" t="s">
        <v>1038</v>
      </c>
      <c r="C12" s="245">
        <v>9</v>
      </c>
      <c r="D12" s="245">
        <v>9</v>
      </c>
      <c r="E12" s="245">
        <v>10</v>
      </c>
      <c r="F12" s="245">
        <v>10</v>
      </c>
      <c r="G12" s="245">
        <v>9</v>
      </c>
      <c r="H12" s="245">
        <v>9</v>
      </c>
      <c r="I12" s="245">
        <v>10</v>
      </c>
      <c r="J12" s="245" t="s">
        <v>177</v>
      </c>
      <c r="K12" s="245" t="s">
        <v>177</v>
      </c>
      <c r="L12" s="245" t="s">
        <v>177</v>
      </c>
      <c r="M12" s="245" t="s">
        <v>177</v>
      </c>
      <c r="N12" s="245" t="s">
        <v>177</v>
      </c>
      <c r="O12" s="245" t="s">
        <v>177</v>
      </c>
      <c r="P12" s="245" t="s">
        <v>177</v>
      </c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</row>
    <row r="13" spans="1:74" ht="76.5" x14ac:dyDescent="0.2">
      <c r="A13" s="250">
        <v>1</v>
      </c>
      <c r="B13" s="248" t="s">
        <v>1039</v>
      </c>
      <c r="C13" s="245">
        <v>9</v>
      </c>
      <c r="D13" s="245">
        <v>9</v>
      </c>
      <c r="E13" s="245">
        <v>9</v>
      </c>
      <c r="F13" s="245">
        <v>10</v>
      </c>
      <c r="G13" s="245">
        <v>10</v>
      </c>
      <c r="H13" s="245">
        <v>10</v>
      </c>
      <c r="I13" s="245">
        <v>9</v>
      </c>
      <c r="J13" s="245" t="s">
        <v>177</v>
      </c>
      <c r="K13" s="245" t="s">
        <v>177</v>
      </c>
      <c r="L13" s="245" t="s">
        <v>177</v>
      </c>
      <c r="M13" s="245" t="s">
        <v>177</v>
      </c>
      <c r="N13" s="245" t="s">
        <v>177</v>
      </c>
      <c r="O13" s="245" t="s">
        <v>177</v>
      </c>
      <c r="P13" s="245" t="s">
        <v>177</v>
      </c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</row>
    <row r="14" spans="1:74" ht="76.5" x14ac:dyDescent="0.2">
      <c r="A14" s="250">
        <v>1</v>
      </c>
      <c r="B14" s="248" t="s">
        <v>1040</v>
      </c>
      <c r="C14" s="245">
        <v>8</v>
      </c>
      <c r="D14" s="245">
        <v>8</v>
      </c>
      <c r="E14" s="245">
        <v>8</v>
      </c>
      <c r="F14" s="245">
        <v>10</v>
      </c>
      <c r="G14" s="245">
        <v>6</v>
      </c>
      <c r="H14" s="245" t="s">
        <v>177</v>
      </c>
      <c r="I14" s="245" t="s">
        <v>177</v>
      </c>
      <c r="J14" s="245"/>
      <c r="K14" s="245"/>
      <c r="L14" s="245"/>
      <c r="M14" s="245"/>
      <c r="N14" s="245"/>
      <c r="O14" s="245" t="s">
        <v>177</v>
      </c>
      <c r="P14" s="245" t="s">
        <v>177</v>
      </c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</row>
    <row r="15" spans="1:74" ht="51" x14ac:dyDescent="0.2">
      <c r="A15" s="250">
        <v>1</v>
      </c>
      <c r="B15" s="248" t="s">
        <v>1041</v>
      </c>
      <c r="C15" s="245" t="s">
        <v>177</v>
      </c>
      <c r="D15" s="245"/>
      <c r="E15" s="245"/>
      <c r="F15" s="245"/>
      <c r="G15" s="245"/>
      <c r="H15" s="245"/>
      <c r="I15" s="245">
        <v>7</v>
      </c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 t="s">
        <v>177</v>
      </c>
      <c r="AB15" s="245"/>
      <c r="AC15" s="245"/>
      <c r="AD15" s="245"/>
      <c r="AE15" s="245"/>
      <c r="AF15" s="245"/>
      <c r="AG15" s="245"/>
      <c r="AH15" s="245"/>
      <c r="AI15" s="245"/>
      <c r="AJ15" s="245"/>
      <c r="AK15" s="245" t="s">
        <v>177</v>
      </c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 t="s">
        <v>177</v>
      </c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</row>
    <row r="16" spans="1:74" ht="63.75" x14ac:dyDescent="0.2">
      <c r="A16" s="250">
        <v>1</v>
      </c>
      <c r="B16" s="248" t="s">
        <v>1042</v>
      </c>
      <c r="C16" s="245">
        <v>10</v>
      </c>
      <c r="D16" s="245">
        <v>10</v>
      </c>
      <c r="E16" s="245">
        <v>10</v>
      </c>
      <c r="F16" s="245">
        <v>10</v>
      </c>
      <c r="G16" s="245">
        <v>10</v>
      </c>
      <c r="H16" s="245">
        <v>10</v>
      </c>
      <c r="I16" s="245">
        <v>9</v>
      </c>
      <c r="J16" s="245" t="s">
        <v>177</v>
      </c>
      <c r="K16" s="245" t="s">
        <v>177</v>
      </c>
      <c r="L16" s="245" t="s">
        <v>177</v>
      </c>
      <c r="M16" s="245"/>
      <c r="N16" s="245" t="s">
        <v>177</v>
      </c>
      <c r="O16" s="245" t="s">
        <v>177</v>
      </c>
      <c r="P16" s="245" t="s">
        <v>177</v>
      </c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 t="s">
        <v>177</v>
      </c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</row>
    <row r="17" spans="1:74" ht="63.75" x14ac:dyDescent="0.2">
      <c r="A17" s="250">
        <v>1</v>
      </c>
      <c r="B17" s="248" t="s">
        <v>1043</v>
      </c>
      <c r="C17" s="245">
        <v>8</v>
      </c>
      <c r="D17" s="245">
        <v>10</v>
      </c>
      <c r="E17" s="245">
        <v>10</v>
      </c>
      <c r="F17" s="245">
        <v>8</v>
      </c>
      <c r="G17" s="245">
        <v>7</v>
      </c>
      <c r="H17" s="245">
        <v>10</v>
      </c>
      <c r="I17" s="245">
        <v>9</v>
      </c>
      <c r="J17" s="245" t="s">
        <v>177</v>
      </c>
      <c r="K17" s="245" t="s">
        <v>177</v>
      </c>
      <c r="L17" s="245" t="s">
        <v>177</v>
      </c>
      <c r="M17" s="245" t="s">
        <v>177</v>
      </c>
      <c r="N17" s="245" t="s">
        <v>177</v>
      </c>
      <c r="O17" s="245" t="s">
        <v>177</v>
      </c>
      <c r="P17" s="245" t="s">
        <v>177</v>
      </c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</row>
    <row r="18" spans="1:74" ht="63.75" x14ac:dyDescent="0.2">
      <c r="A18" s="250">
        <v>1</v>
      </c>
      <c r="B18" s="248" t="s">
        <v>1044</v>
      </c>
      <c r="C18" s="245">
        <v>9</v>
      </c>
      <c r="D18" s="245">
        <v>9</v>
      </c>
      <c r="E18" s="245">
        <v>8</v>
      </c>
      <c r="F18" s="245">
        <v>9</v>
      </c>
      <c r="G18" s="245">
        <v>10</v>
      </c>
      <c r="H18" s="245"/>
      <c r="I18" s="245"/>
      <c r="J18" s="245" t="s">
        <v>177</v>
      </c>
      <c r="K18" s="245"/>
      <c r="L18" s="245"/>
      <c r="M18" s="245" t="s">
        <v>177</v>
      </c>
      <c r="N18" s="245" t="s">
        <v>177</v>
      </c>
      <c r="O18" s="245" t="s">
        <v>177</v>
      </c>
      <c r="P18" s="245" t="s">
        <v>177</v>
      </c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</row>
    <row r="19" spans="1:74" ht="63.75" x14ac:dyDescent="0.2">
      <c r="A19" s="250">
        <v>1</v>
      </c>
      <c r="B19" s="248" t="s">
        <v>1045</v>
      </c>
      <c r="C19" s="245">
        <v>8</v>
      </c>
      <c r="D19" s="245">
        <v>10</v>
      </c>
      <c r="E19" s="245">
        <v>7</v>
      </c>
      <c r="F19" s="245">
        <v>10</v>
      </c>
      <c r="G19" s="245">
        <v>8</v>
      </c>
      <c r="H19" s="245"/>
      <c r="I19" s="245">
        <v>7</v>
      </c>
      <c r="J19" s="245" t="s">
        <v>177</v>
      </c>
      <c r="K19" s="245"/>
      <c r="L19" s="245"/>
      <c r="M19" s="245"/>
      <c r="N19" s="245" t="s">
        <v>177</v>
      </c>
      <c r="O19" s="245" t="s">
        <v>177</v>
      </c>
      <c r="P19" s="245" t="s">
        <v>177</v>
      </c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</row>
    <row r="20" spans="1:74" ht="63.75" x14ac:dyDescent="0.2">
      <c r="A20" s="250">
        <v>1</v>
      </c>
      <c r="B20" s="248" t="s">
        <v>1046</v>
      </c>
      <c r="C20" s="245">
        <v>8</v>
      </c>
      <c r="D20" s="245">
        <v>9</v>
      </c>
      <c r="E20" s="245">
        <v>9</v>
      </c>
      <c r="F20" s="245">
        <v>9</v>
      </c>
      <c r="G20" s="245">
        <v>9</v>
      </c>
      <c r="H20" s="245">
        <v>10</v>
      </c>
      <c r="I20" s="245">
        <v>10</v>
      </c>
      <c r="J20" s="245" t="s">
        <v>177</v>
      </c>
      <c r="K20" s="245"/>
      <c r="L20" s="245" t="s">
        <v>177</v>
      </c>
      <c r="M20" s="245" t="s">
        <v>177</v>
      </c>
      <c r="N20" s="245" t="s">
        <v>177</v>
      </c>
      <c r="O20" s="245" t="s">
        <v>177</v>
      </c>
      <c r="P20" s="245" t="s">
        <v>177</v>
      </c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</row>
    <row r="21" spans="1:74" ht="76.5" x14ac:dyDescent="0.2">
      <c r="A21" s="250">
        <v>1</v>
      </c>
      <c r="B21" s="248" t="s">
        <v>1047</v>
      </c>
      <c r="C21" s="245">
        <v>9</v>
      </c>
      <c r="D21" s="245">
        <v>10</v>
      </c>
      <c r="E21" s="245">
        <v>10</v>
      </c>
      <c r="F21" s="245">
        <v>10</v>
      </c>
      <c r="G21" s="245">
        <v>10</v>
      </c>
      <c r="H21" s="245">
        <v>10</v>
      </c>
      <c r="I21" s="245">
        <v>10</v>
      </c>
      <c r="J21" s="245" t="s">
        <v>177</v>
      </c>
      <c r="K21" s="245" t="s">
        <v>177</v>
      </c>
      <c r="L21" s="245" t="s">
        <v>177</v>
      </c>
      <c r="M21" s="245" t="s">
        <v>177</v>
      </c>
      <c r="N21" s="245" t="s">
        <v>177</v>
      </c>
      <c r="O21" s="245" t="s">
        <v>177</v>
      </c>
      <c r="P21" s="245" t="s">
        <v>177</v>
      </c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</row>
    <row r="22" spans="1:74" ht="76.5" x14ac:dyDescent="0.2">
      <c r="A22" s="250">
        <v>1</v>
      </c>
      <c r="B22" s="248" t="s">
        <v>1048</v>
      </c>
      <c r="C22" s="245">
        <v>8</v>
      </c>
      <c r="D22" s="245">
        <v>9</v>
      </c>
      <c r="E22" s="245">
        <v>10</v>
      </c>
      <c r="F22" s="245">
        <v>9</v>
      </c>
      <c r="G22" s="245">
        <v>10</v>
      </c>
      <c r="H22" s="245">
        <v>9</v>
      </c>
      <c r="I22" s="245">
        <v>8</v>
      </c>
      <c r="J22" s="245" t="s">
        <v>177</v>
      </c>
      <c r="K22" s="245" t="s">
        <v>177</v>
      </c>
      <c r="L22" s="245" t="s">
        <v>177</v>
      </c>
      <c r="M22" s="245" t="s">
        <v>177</v>
      </c>
      <c r="N22" s="245" t="s">
        <v>177</v>
      </c>
      <c r="O22" s="245" t="s">
        <v>177</v>
      </c>
      <c r="P22" s="245" t="s">
        <v>177</v>
      </c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</row>
    <row r="23" spans="1:74" ht="63.75" x14ac:dyDescent="0.2">
      <c r="A23" s="250">
        <v>1</v>
      </c>
      <c r="B23" s="248" t="s">
        <v>1049</v>
      </c>
      <c r="C23" s="245">
        <v>9</v>
      </c>
      <c r="D23" s="245">
        <v>10</v>
      </c>
      <c r="E23" s="245">
        <v>10</v>
      </c>
      <c r="F23" s="245">
        <v>10</v>
      </c>
      <c r="G23" s="245">
        <v>10</v>
      </c>
      <c r="H23" s="245">
        <v>9</v>
      </c>
      <c r="I23" s="245">
        <v>10</v>
      </c>
      <c r="J23" s="245" t="s">
        <v>177</v>
      </c>
      <c r="K23" s="245" t="s">
        <v>177</v>
      </c>
      <c r="L23" s="245" t="s">
        <v>177</v>
      </c>
      <c r="M23" s="245" t="s">
        <v>177</v>
      </c>
      <c r="N23" s="245" t="s">
        <v>177</v>
      </c>
      <c r="O23" s="245" t="s">
        <v>177</v>
      </c>
      <c r="P23" s="245" t="s">
        <v>177</v>
      </c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</row>
    <row r="24" spans="1:74" ht="76.5" x14ac:dyDescent="0.2">
      <c r="A24" s="250">
        <v>1</v>
      </c>
      <c r="B24" s="248" t="s">
        <v>1050</v>
      </c>
      <c r="C24" s="245">
        <v>9</v>
      </c>
      <c r="D24" s="245">
        <v>10</v>
      </c>
      <c r="E24" s="245">
        <v>10</v>
      </c>
      <c r="F24" s="245">
        <v>9</v>
      </c>
      <c r="G24" s="245">
        <v>10</v>
      </c>
      <c r="H24" s="245">
        <v>9</v>
      </c>
      <c r="I24" s="245">
        <v>10</v>
      </c>
      <c r="J24" s="245" t="s">
        <v>177</v>
      </c>
      <c r="K24" s="245"/>
      <c r="L24" s="245" t="s">
        <v>177</v>
      </c>
      <c r="M24" s="245" t="s">
        <v>177</v>
      </c>
      <c r="N24" s="245" t="s">
        <v>177</v>
      </c>
      <c r="O24" s="245" t="s">
        <v>177</v>
      </c>
      <c r="P24" s="245" t="s">
        <v>177</v>
      </c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</row>
    <row r="25" spans="1:74" ht="63.75" x14ac:dyDescent="0.2">
      <c r="A25" s="250">
        <v>1</v>
      </c>
      <c r="B25" s="248" t="s">
        <v>1051</v>
      </c>
      <c r="C25" s="245">
        <v>9</v>
      </c>
      <c r="D25" s="245">
        <v>10</v>
      </c>
      <c r="E25" s="245">
        <v>10</v>
      </c>
      <c r="F25" s="245">
        <v>9</v>
      </c>
      <c r="G25" s="245">
        <v>10</v>
      </c>
      <c r="H25" s="245">
        <v>9</v>
      </c>
      <c r="I25" s="245">
        <v>10</v>
      </c>
      <c r="J25" s="245" t="s">
        <v>177</v>
      </c>
      <c r="K25" s="245" t="s">
        <v>177</v>
      </c>
      <c r="L25" s="245" t="s">
        <v>177</v>
      </c>
      <c r="M25" s="245" t="s">
        <v>177</v>
      </c>
      <c r="N25" s="245" t="s">
        <v>177</v>
      </c>
      <c r="O25" s="245" t="s">
        <v>177</v>
      </c>
      <c r="P25" s="245" t="s">
        <v>177</v>
      </c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</row>
    <row r="26" spans="1:74" ht="63.75" x14ac:dyDescent="0.2">
      <c r="A26" s="250">
        <v>1</v>
      </c>
      <c r="B26" s="248" t="s">
        <v>1052</v>
      </c>
      <c r="C26" s="245">
        <v>9</v>
      </c>
      <c r="D26" s="245">
        <v>10</v>
      </c>
      <c r="E26" s="245">
        <v>8</v>
      </c>
      <c r="F26" s="245">
        <v>10</v>
      </c>
      <c r="G26" s="245">
        <v>9</v>
      </c>
      <c r="H26" s="245">
        <v>9</v>
      </c>
      <c r="I26" s="245">
        <v>10</v>
      </c>
      <c r="J26" s="245" t="s">
        <v>177</v>
      </c>
      <c r="K26" s="245" t="s">
        <v>177</v>
      </c>
      <c r="L26" s="245" t="s">
        <v>177</v>
      </c>
      <c r="M26" s="245" t="s">
        <v>177</v>
      </c>
      <c r="N26" s="245" t="s">
        <v>177</v>
      </c>
      <c r="O26" s="245" t="s">
        <v>177</v>
      </c>
      <c r="P26" s="245" t="s">
        <v>177</v>
      </c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</row>
    <row r="27" spans="1:74" ht="76.5" x14ac:dyDescent="0.2">
      <c r="A27" s="250">
        <v>1</v>
      </c>
      <c r="B27" s="248" t="s">
        <v>1053</v>
      </c>
      <c r="C27" s="245">
        <v>5</v>
      </c>
      <c r="D27" s="245">
        <v>8</v>
      </c>
      <c r="E27" s="245">
        <v>6</v>
      </c>
      <c r="F27" s="245">
        <v>7</v>
      </c>
      <c r="G27" s="245">
        <v>7</v>
      </c>
      <c r="H27" s="245">
        <v>6</v>
      </c>
      <c r="I27" s="245" t="s">
        <v>177</v>
      </c>
      <c r="J27" s="245"/>
      <c r="K27" s="245"/>
      <c r="L27" s="245" t="s">
        <v>177</v>
      </c>
      <c r="M27" s="245" t="s">
        <v>177</v>
      </c>
      <c r="N27" s="245"/>
      <c r="O27" s="245" t="s">
        <v>177</v>
      </c>
      <c r="P27" s="245" t="s">
        <v>177</v>
      </c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</row>
    <row r="28" spans="1:74" ht="63.75" x14ac:dyDescent="0.2">
      <c r="A28" s="250">
        <v>1</v>
      </c>
      <c r="B28" s="248" t="s">
        <v>1054</v>
      </c>
      <c r="C28" s="245">
        <v>8</v>
      </c>
      <c r="D28" s="245"/>
      <c r="E28" s="245">
        <v>7</v>
      </c>
      <c r="F28" s="245">
        <v>10</v>
      </c>
      <c r="G28" s="245">
        <v>6</v>
      </c>
      <c r="H28" s="245"/>
      <c r="I28" s="245"/>
      <c r="J28" s="245" t="s">
        <v>177</v>
      </c>
      <c r="K28" s="245"/>
      <c r="L28" s="245"/>
      <c r="M28" s="245"/>
      <c r="N28" s="245" t="s">
        <v>177</v>
      </c>
      <c r="O28" s="245" t="s">
        <v>177</v>
      </c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</row>
    <row r="29" spans="1:74" ht="76.5" x14ac:dyDescent="0.2">
      <c r="A29" s="250">
        <v>1</v>
      </c>
      <c r="B29" s="248" t="s">
        <v>1055</v>
      </c>
      <c r="C29" s="245">
        <v>9</v>
      </c>
      <c r="D29" s="245">
        <v>9</v>
      </c>
      <c r="E29" s="245">
        <v>9</v>
      </c>
      <c r="F29" s="245">
        <v>9</v>
      </c>
      <c r="G29" s="245">
        <v>10</v>
      </c>
      <c r="H29" s="245">
        <v>9</v>
      </c>
      <c r="I29" s="245" t="s">
        <v>177</v>
      </c>
      <c r="J29" s="245" t="s">
        <v>177</v>
      </c>
      <c r="K29" s="245"/>
      <c r="L29" s="245" t="s">
        <v>177</v>
      </c>
      <c r="M29" s="245"/>
      <c r="N29" s="245" t="s">
        <v>177</v>
      </c>
      <c r="O29" s="245" t="s">
        <v>177</v>
      </c>
      <c r="P29" s="245" t="s">
        <v>177</v>
      </c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</row>
    <row r="30" spans="1:74" ht="63.75" x14ac:dyDescent="0.2">
      <c r="A30" s="250">
        <v>1</v>
      </c>
      <c r="B30" s="248" t="s">
        <v>1056</v>
      </c>
      <c r="C30" s="245">
        <v>9</v>
      </c>
      <c r="D30" s="245">
        <v>10</v>
      </c>
      <c r="E30" s="245">
        <v>10</v>
      </c>
      <c r="F30" s="245">
        <v>10</v>
      </c>
      <c r="G30" s="245">
        <v>10</v>
      </c>
      <c r="H30" s="245">
        <v>10</v>
      </c>
      <c r="I30" s="245">
        <v>9</v>
      </c>
      <c r="J30" s="245" t="s">
        <v>177</v>
      </c>
      <c r="K30" s="245" t="s">
        <v>177</v>
      </c>
      <c r="L30" s="245" t="s">
        <v>177</v>
      </c>
      <c r="M30" s="245" t="s">
        <v>177</v>
      </c>
      <c r="N30" s="245" t="s">
        <v>177</v>
      </c>
      <c r="O30" s="245" t="s">
        <v>177</v>
      </c>
      <c r="P30" s="245" t="s">
        <v>177</v>
      </c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</row>
    <row r="31" spans="1:74" ht="76.5" x14ac:dyDescent="0.2">
      <c r="A31" s="250">
        <v>1</v>
      </c>
      <c r="B31" s="248" t="s">
        <v>1057</v>
      </c>
      <c r="C31" s="245">
        <v>9</v>
      </c>
      <c r="D31" s="245">
        <v>10</v>
      </c>
      <c r="E31" s="245">
        <v>9</v>
      </c>
      <c r="F31" s="245">
        <v>9</v>
      </c>
      <c r="G31" s="245">
        <v>8</v>
      </c>
      <c r="H31" s="245">
        <v>10</v>
      </c>
      <c r="I31" s="245">
        <v>9</v>
      </c>
      <c r="J31" s="245" t="s">
        <v>177</v>
      </c>
      <c r="K31" s="245"/>
      <c r="L31" s="245" t="s">
        <v>177</v>
      </c>
      <c r="M31" s="245" t="s">
        <v>177</v>
      </c>
      <c r="N31" s="245" t="s">
        <v>177</v>
      </c>
      <c r="O31" s="245" t="s">
        <v>177</v>
      </c>
      <c r="P31" s="245" t="s">
        <v>177</v>
      </c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</row>
    <row r="32" spans="1:74" ht="63.75" x14ac:dyDescent="0.2">
      <c r="A32" s="250">
        <v>1</v>
      </c>
      <c r="B32" s="248" t="s">
        <v>1058</v>
      </c>
      <c r="C32" s="245">
        <v>10</v>
      </c>
      <c r="D32" s="245">
        <v>9</v>
      </c>
      <c r="E32" s="245">
        <v>10</v>
      </c>
      <c r="F32" s="245">
        <v>10</v>
      </c>
      <c r="G32" s="245">
        <v>10</v>
      </c>
      <c r="H32" s="245">
        <v>10</v>
      </c>
      <c r="I32" s="245">
        <v>9</v>
      </c>
      <c r="J32" s="245" t="s">
        <v>177</v>
      </c>
      <c r="K32" s="245"/>
      <c r="L32" s="245" t="s">
        <v>177</v>
      </c>
      <c r="M32" s="245" t="s">
        <v>177</v>
      </c>
      <c r="N32" s="245" t="s">
        <v>177</v>
      </c>
      <c r="O32" s="245" t="s">
        <v>177</v>
      </c>
      <c r="P32" s="245" t="s">
        <v>177</v>
      </c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</row>
    <row r="33" spans="1:74" ht="63.75" x14ac:dyDescent="0.2">
      <c r="A33" s="250">
        <v>1</v>
      </c>
      <c r="B33" s="248" t="s">
        <v>1059</v>
      </c>
      <c r="C33" s="245">
        <v>9</v>
      </c>
      <c r="D33" s="245">
        <v>9</v>
      </c>
      <c r="E33" s="245">
        <v>9</v>
      </c>
      <c r="F33" s="245">
        <v>9</v>
      </c>
      <c r="G33" s="245">
        <v>10</v>
      </c>
      <c r="H33" s="245">
        <v>10</v>
      </c>
      <c r="I33" s="245">
        <v>9</v>
      </c>
      <c r="J33" s="245" t="s">
        <v>177</v>
      </c>
      <c r="K33" s="245"/>
      <c r="L33" s="245" t="s">
        <v>177</v>
      </c>
      <c r="M33" s="245" t="s">
        <v>177</v>
      </c>
      <c r="N33" s="245" t="s">
        <v>177</v>
      </c>
      <c r="O33" s="245" t="s">
        <v>177</v>
      </c>
      <c r="P33" s="245" t="s">
        <v>177</v>
      </c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</row>
    <row r="34" spans="1:74" ht="63.75" x14ac:dyDescent="0.2">
      <c r="A34" s="250">
        <v>1</v>
      </c>
      <c r="B34" s="248" t="s">
        <v>1060</v>
      </c>
      <c r="C34" s="245" t="s">
        <v>177</v>
      </c>
      <c r="D34" s="245">
        <v>9</v>
      </c>
      <c r="E34" s="245">
        <v>7</v>
      </c>
      <c r="F34" s="245">
        <v>9</v>
      </c>
      <c r="G34" s="245">
        <v>8</v>
      </c>
      <c r="H34" s="245">
        <v>8</v>
      </c>
      <c r="I34" s="245">
        <v>8</v>
      </c>
      <c r="J34" s="245" t="s">
        <v>177</v>
      </c>
      <c r="K34" s="245"/>
      <c r="L34" s="245"/>
      <c r="M34" s="245" t="s">
        <v>177</v>
      </c>
      <c r="N34" s="245"/>
      <c r="O34" s="245" t="s">
        <v>177</v>
      </c>
      <c r="P34" s="245" t="s">
        <v>177</v>
      </c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</row>
    <row r="35" spans="1:74" ht="76.5" x14ac:dyDescent="0.2">
      <c r="A35" s="250">
        <v>1</v>
      </c>
      <c r="B35" s="248" t="s">
        <v>1061</v>
      </c>
      <c r="C35" s="245">
        <v>9</v>
      </c>
      <c r="D35" s="245">
        <v>10</v>
      </c>
      <c r="E35" s="245"/>
      <c r="F35" s="245">
        <v>10</v>
      </c>
      <c r="G35" s="245">
        <v>9</v>
      </c>
      <c r="H35" s="245">
        <v>9</v>
      </c>
      <c r="I35" s="245">
        <v>10</v>
      </c>
      <c r="J35" s="245"/>
      <c r="K35" s="245"/>
      <c r="L35" s="245"/>
      <c r="M35" s="245"/>
      <c r="N35" s="245" t="s">
        <v>177</v>
      </c>
      <c r="O35" s="245" t="s">
        <v>177</v>
      </c>
      <c r="P35" s="245" t="s">
        <v>177</v>
      </c>
      <c r="Q35" s="245"/>
      <c r="R35" s="245"/>
      <c r="S35" s="245" t="s">
        <v>177</v>
      </c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</row>
    <row r="36" spans="1:74" ht="63.75" x14ac:dyDescent="0.2">
      <c r="A36" s="250">
        <v>1</v>
      </c>
      <c r="B36" s="248" t="s">
        <v>1062</v>
      </c>
      <c r="C36" s="245">
        <v>9</v>
      </c>
      <c r="D36" s="245">
        <v>10</v>
      </c>
      <c r="E36" s="245">
        <v>10</v>
      </c>
      <c r="F36" s="245">
        <v>10</v>
      </c>
      <c r="G36" s="245">
        <v>10</v>
      </c>
      <c r="H36" s="245">
        <v>10</v>
      </c>
      <c r="I36" s="245">
        <v>10</v>
      </c>
      <c r="J36" s="245" t="s">
        <v>177</v>
      </c>
      <c r="K36" s="245"/>
      <c r="L36" s="245" t="s">
        <v>177</v>
      </c>
      <c r="M36" s="245" t="s">
        <v>177</v>
      </c>
      <c r="N36" s="245" t="s">
        <v>177</v>
      </c>
      <c r="O36" s="245" t="s">
        <v>177</v>
      </c>
      <c r="P36" s="245" t="s">
        <v>177</v>
      </c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</row>
    <row r="37" spans="1:74" ht="76.5" x14ac:dyDescent="0.2">
      <c r="A37" s="250">
        <v>1</v>
      </c>
      <c r="B37" s="248" t="s">
        <v>1063</v>
      </c>
      <c r="C37" s="245" t="s">
        <v>177</v>
      </c>
      <c r="D37" s="245">
        <v>8</v>
      </c>
      <c r="E37" s="245">
        <v>6</v>
      </c>
      <c r="F37" s="245">
        <v>9</v>
      </c>
      <c r="G37" s="245">
        <v>6</v>
      </c>
      <c r="H37" s="245">
        <v>9</v>
      </c>
      <c r="I37" s="245"/>
      <c r="J37" s="245"/>
      <c r="K37" s="245"/>
      <c r="L37" s="245" t="s">
        <v>177</v>
      </c>
      <c r="M37" s="245" t="s">
        <v>177</v>
      </c>
      <c r="N37" s="245"/>
      <c r="O37" s="245" t="s">
        <v>177</v>
      </c>
      <c r="P37" s="245" t="s">
        <v>177</v>
      </c>
      <c r="Q37" s="245"/>
      <c r="R37" s="245"/>
      <c r="S37" s="245"/>
      <c r="T37" s="245"/>
      <c r="U37" s="245" t="s">
        <v>177</v>
      </c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</row>
    <row r="38" spans="1:74" ht="63.75" x14ac:dyDescent="0.2">
      <c r="A38" s="250">
        <v>1</v>
      </c>
      <c r="B38" s="248" t="s">
        <v>1064</v>
      </c>
      <c r="C38" s="245">
        <v>8</v>
      </c>
      <c r="D38" s="245">
        <v>10</v>
      </c>
      <c r="E38" s="245">
        <v>10</v>
      </c>
      <c r="F38" s="245">
        <v>9</v>
      </c>
      <c r="G38" s="245">
        <v>8</v>
      </c>
      <c r="H38" s="245">
        <v>9</v>
      </c>
      <c r="I38" s="245" t="s">
        <v>177</v>
      </c>
      <c r="J38" s="245" t="s">
        <v>177</v>
      </c>
      <c r="K38" s="245"/>
      <c r="L38" s="245" t="s">
        <v>177</v>
      </c>
      <c r="M38" s="245"/>
      <c r="N38" s="245" t="s">
        <v>177</v>
      </c>
      <c r="O38" s="245" t="s">
        <v>177</v>
      </c>
      <c r="P38" s="245" t="s">
        <v>177</v>
      </c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 t="s">
        <v>177</v>
      </c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</row>
    <row r="39" spans="1:74" ht="63.75" x14ac:dyDescent="0.2">
      <c r="A39" s="250">
        <v>1</v>
      </c>
      <c r="B39" s="248" t="s">
        <v>1065</v>
      </c>
      <c r="C39" s="245">
        <v>9</v>
      </c>
      <c r="D39" s="245">
        <v>10</v>
      </c>
      <c r="E39" s="245">
        <v>10</v>
      </c>
      <c r="F39" s="245">
        <v>9</v>
      </c>
      <c r="G39" s="245">
        <v>9</v>
      </c>
      <c r="H39" s="245">
        <v>9</v>
      </c>
      <c r="I39" s="245">
        <v>8</v>
      </c>
      <c r="J39" s="245" t="s">
        <v>177</v>
      </c>
      <c r="K39" s="245"/>
      <c r="L39" s="245" t="s">
        <v>177</v>
      </c>
      <c r="M39" s="245" t="s">
        <v>177</v>
      </c>
      <c r="N39" s="245" t="s">
        <v>177</v>
      </c>
      <c r="O39" s="245" t="s">
        <v>177</v>
      </c>
      <c r="P39" s="245" t="s">
        <v>177</v>
      </c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</row>
    <row r="40" spans="1:74" ht="63.75" x14ac:dyDescent="0.2">
      <c r="A40" s="250">
        <v>1</v>
      </c>
      <c r="B40" s="248" t="s">
        <v>1066</v>
      </c>
      <c r="C40" s="245">
        <v>8</v>
      </c>
      <c r="D40" s="245">
        <v>9</v>
      </c>
      <c r="E40" s="245">
        <v>10</v>
      </c>
      <c r="F40" s="245">
        <v>10</v>
      </c>
      <c r="G40" s="245">
        <v>9</v>
      </c>
      <c r="H40" s="245"/>
      <c r="I40" s="245"/>
      <c r="J40" s="245" t="s">
        <v>177</v>
      </c>
      <c r="K40" s="245"/>
      <c r="L40" s="245" t="s">
        <v>177</v>
      </c>
      <c r="M40" s="245" t="s">
        <v>177</v>
      </c>
      <c r="N40" s="245" t="s">
        <v>177</v>
      </c>
      <c r="O40" s="245" t="s">
        <v>177</v>
      </c>
      <c r="P40" s="245" t="s">
        <v>177</v>
      </c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</row>
    <row r="41" spans="1:74" ht="63.75" x14ac:dyDescent="0.2">
      <c r="A41" s="250">
        <v>1</v>
      </c>
      <c r="B41" s="248" t="s">
        <v>1067</v>
      </c>
      <c r="C41" s="245">
        <v>10</v>
      </c>
      <c r="D41" s="245">
        <v>9</v>
      </c>
      <c r="E41" s="245">
        <v>8</v>
      </c>
      <c r="F41" s="245">
        <v>10</v>
      </c>
      <c r="G41" s="245">
        <v>10</v>
      </c>
      <c r="H41" s="245">
        <v>9</v>
      </c>
      <c r="I41" s="245">
        <v>9</v>
      </c>
      <c r="J41" s="245">
        <v>8</v>
      </c>
      <c r="K41" s="245" t="s">
        <v>177</v>
      </c>
      <c r="L41" s="245">
        <v>10</v>
      </c>
      <c r="M41" s="245">
        <v>7</v>
      </c>
      <c r="N41" s="245" t="s">
        <v>177</v>
      </c>
      <c r="O41" s="245" t="s">
        <v>177</v>
      </c>
      <c r="P41" s="245"/>
      <c r="Q41" s="245"/>
      <c r="R41" s="245"/>
      <c r="S41" s="245">
        <v>9</v>
      </c>
      <c r="T41" s="245"/>
      <c r="U41" s="245" t="s">
        <v>177</v>
      </c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>
        <v>9</v>
      </c>
      <c r="BA41" s="245"/>
      <c r="BB41" s="245" t="s">
        <v>177</v>
      </c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</row>
    <row r="42" spans="1:74" ht="76.5" x14ac:dyDescent="0.2">
      <c r="A42" s="250">
        <v>1</v>
      </c>
      <c r="B42" s="248" t="s">
        <v>1068</v>
      </c>
      <c r="C42" s="245">
        <v>8</v>
      </c>
      <c r="D42" s="245">
        <v>9</v>
      </c>
      <c r="E42" s="245">
        <v>9</v>
      </c>
      <c r="F42" s="245">
        <v>10</v>
      </c>
      <c r="G42" s="245">
        <v>8</v>
      </c>
      <c r="H42" s="245">
        <v>9</v>
      </c>
      <c r="I42" s="245">
        <v>9</v>
      </c>
      <c r="J42" s="245" t="s">
        <v>177</v>
      </c>
      <c r="K42" s="245" t="s">
        <v>177</v>
      </c>
      <c r="L42" s="245" t="s">
        <v>177</v>
      </c>
      <c r="M42" s="245" t="s">
        <v>177</v>
      </c>
      <c r="N42" s="245" t="s">
        <v>177</v>
      </c>
      <c r="O42" s="245" t="s">
        <v>177</v>
      </c>
      <c r="P42" s="245" t="s">
        <v>177</v>
      </c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</row>
    <row r="43" spans="1:74" ht="76.5" x14ac:dyDescent="0.2">
      <c r="A43" s="250">
        <v>1</v>
      </c>
      <c r="B43" s="248" t="s">
        <v>1069</v>
      </c>
      <c r="C43" s="245">
        <v>10</v>
      </c>
      <c r="D43" s="245">
        <v>9</v>
      </c>
      <c r="E43" s="245">
        <v>9</v>
      </c>
      <c r="F43" s="245">
        <v>10</v>
      </c>
      <c r="G43" s="245">
        <v>9</v>
      </c>
      <c r="H43" s="245">
        <v>10</v>
      </c>
      <c r="I43" s="245">
        <v>9</v>
      </c>
      <c r="J43" s="245" t="s">
        <v>177</v>
      </c>
      <c r="K43" s="245" t="s">
        <v>177</v>
      </c>
      <c r="L43" s="245" t="s">
        <v>177</v>
      </c>
      <c r="M43" s="245" t="s">
        <v>177</v>
      </c>
      <c r="N43" s="245" t="s">
        <v>177</v>
      </c>
      <c r="O43" s="245" t="s">
        <v>177</v>
      </c>
      <c r="P43" s="245" t="s">
        <v>177</v>
      </c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5"/>
      <c r="BU43" s="245"/>
      <c r="BV43" s="245"/>
    </row>
    <row r="44" spans="1:74" ht="76.5" x14ac:dyDescent="0.2">
      <c r="A44" s="250">
        <v>1</v>
      </c>
      <c r="B44" s="248" t="s">
        <v>1070</v>
      </c>
      <c r="C44" s="245">
        <v>5</v>
      </c>
      <c r="D44" s="245">
        <v>7</v>
      </c>
      <c r="E44" s="245">
        <v>5</v>
      </c>
      <c r="F44" s="245">
        <v>7</v>
      </c>
      <c r="G44" s="245">
        <v>6</v>
      </c>
      <c r="H44" s="245">
        <v>8</v>
      </c>
      <c r="I44" s="245">
        <v>5</v>
      </c>
      <c r="J44" s="245" t="s">
        <v>177</v>
      </c>
      <c r="K44" s="245"/>
      <c r="L44" s="245" t="s">
        <v>177</v>
      </c>
      <c r="M44" s="245" t="s">
        <v>177</v>
      </c>
      <c r="N44" s="245"/>
      <c r="O44" s="245" t="s">
        <v>177</v>
      </c>
      <c r="P44" s="245" t="s">
        <v>177</v>
      </c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5"/>
      <c r="BC44" s="245"/>
      <c r="BD44" s="245"/>
      <c r="BE44" s="245"/>
      <c r="BF44" s="245"/>
      <c r="BG44" s="245"/>
      <c r="BH44" s="245"/>
      <c r="BI44" s="245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</row>
    <row r="45" spans="1:74" ht="76.5" x14ac:dyDescent="0.2">
      <c r="A45" s="250">
        <v>1</v>
      </c>
      <c r="B45" s="248" t="s">
        <v>1071</v>
      </c>
      <c r="C45" s="245" t="s">
        <v>177</v>
      </c>
      <c r="D45" s="245"/>
      <c r="E45" s="245"/>
      <c r="F45" s="245"/>
      <c r="G45" s="245" t="s">
        <v>177</v>
      </c>
      <c r="H45" s="245"/>
      <c r="I45" s="245">
        <v>7</v>
      </c>
      <c r="J45" s="245"/>
      <c r="K45" s="245"/>
      <c r="L45" s="245"/>
      <c r="M45" s="245" t="s">
        <v>177</v>
      </c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5"/>
      <c r="BV45" s="245"/>
    </row>
    <row r="46" spans="1:74" ht="76.5" x14ac:dyDescent="0.2">
      <c r="A46" s="250">
        <v>1</v>
      </c>
      <c r="B46" s="248" t="s">
        <v>1072</v>
      </c>
      <c r="C46" s="245">
        <v>9</v>
      </c>
      <c r="D46" s="245">
        <v>10</v>
      </c>
      <c r="E46" s="245">
        <v>10</v>
      </c>
      <c r="F46" s="245">
        <v>10</v>
      </c>
      <c r="G46" s="245">
        <v>9</v>
      </c>
      <c r="H46" s="245">
        <v>9</v>
      </c>
      <c r="I46" s="245">
        <v>9</v>
      </c>
      <c r="J46" s="245" t="s">
        <v>177</v>
      </c>
      <c r="K46" s="245"/>
      <c r="L46" s="245" t="s">
        <v>177</v>
      </c>
      <c r="M46" s="245" t="s">
        <v>177</v>
      </c>
      <c r="N46" s="245" t="s">
        <v>177</v>
      </c>
      <c r="O46" s="245" t="s">
        <v>177</v>
      </c>
      <c r="P46" s="245" t="s">
        <v>177</v>
      </c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45"/>
      <c r="BS46" s="245"/>
      <c r="BT46" s="245"/>
      <c r="BU46" s="245"/>
      <c r="BV46" s="245"/>
    </row>
    <row r="47" spans="1:74" ht="89.25" x14ac:dyDescent="0.2">
      <c r="A47" s="250">
        <v>1</v>
      </c>
      <c r="B47" s="248" t="s">
        <v>1073</v>
      </c>
      <c r="C47" s="245">
        <v>9</v>
      </c>
      <c r="D47" s="245">
        <v>8</v>
      </c>
      <c r="E47" s="245">
        <v>6</v>
      </c>
      <c r="F47" s="245">
        <v>9</v>
      </c>
      <c r="G47" s="245">
        <v>8</v>
      </c>
      <c r="H47" s="245">
        <v>7</v>
      </c>
      <c r="I47" s="245"/>
      <c r="J47" s="245"/>
      <c r="K47" s="245"/>
      <c r="L47" s="245" t="s">
        <v>177</v>
      </c>
      <c r="M47" s="245" t="s">
        <v>177</v>
      </c>
      <c r="N47" s="245" t="s">
        <v>177</v>
      </c>
      <c r="O47" s="245" t="s">
        <v>177</v>
      </c>
      <c r="P47" s="245" t="s">
        <v>177</v>
      </c>
      <c r="Q47" s="245"/>
      <c r="R47" s="245"/>
      <c r="S47" s="245" t="s">
        <v>177</v>
      </c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45"/>
      <c r="BS47" s="245"/>
      <c r="BT47" s="245"/>
      <c r="BU47" s="245"/>
      <c r="BV47" s="245"/>
    </row>
    <row r="48" spans="1:74" ht="51" x14ac:dyDescent="0.2">
      <c r="A48" s="250">
        <v>2</v>
      </c>
      <c r="B48" s="248" t="s">
        <v>1074</v>
      </c>
      <c r="C48" s="245" t="s">
        <v>177</v>
      </c>
      <c r="D48" s="245"/>
      <c r="E48" s="245"/>
      <c r="F48" s="245"/>
      <c r="G48" s="245" t="s">
        <v>177</v>
      </c>
      <c r="H48" s="245"/>
      <c r="I48" s="245">
        <v>6</v>
      </c>
      <c r="J48" s="245"/>
      <c r="K48" s="245" t="s">
        <v>177</v>
      </c>
      <c r="L48" s="245"/>
      <c r="M48" s="245" t="s">
        <v>177</v>
      </c>
      <c r="N48" s="245"/>
      <c r="O48" s="245"/>
      <c r="P48" s="245"/>
      <c r="Q48" s="245"/>
      <c r="R48" s="245"/>
      <c r="S48" s="245"/>
      <c r="T48" s="245"/>
      <c r="U48" s="245"/>
      <c r="V48" s="245"/>
      <c r="W48" s="245" t="s">
        <v>177</v>
      </c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>
        <v>6</v>
      </c>
      <c r="AL48" s="245">
        <v>10</v>
      </c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5"/>
      <c r="BQ48" s="245"/>
      <c r="BR48" s="245"/>
      <c r="BS48" s="245"/>
      <c r="BT48" s="245"/>
      <c r="BU48" s="245"/>
      <c r="BV48" s="245"/>
    </row>
    <row r="49" spans="1:74" ht="76.5" x14ac:dyDescent="0.2">
      <c r="A49" s="250">
        <v>2</v>
      </c>
      <c r="B49" s="248" t="s">
        <v>1075</v>
      </c>
      <c r="C49" s="245">
        <v>8</v>
      </c>
      <c r="D49" s="245"/>
      <c r="E49" s="245"/>
      <c r="F49" s="245">
        <v>10</v>
      </c>
      <c r="G49" s="245">
        <v>8</v>
      </c>
      <c r="H49" s="245">
        <v>9</v>
      </c>
      <c r="I49" s="245">
        <v>7</v>
      </c>
      <c r="J49" s="245">
        <v>8</v>
      </c>
      <c r="K49" s="245"/>
      <c r="L49" s="245">
        <v>9</v>
      </c>
      <c r="M49" s="245">
        <v>9</v>
      </c>
      <c r="N49" s="245" t="s">
        <v>177</v>
      </c>
      <c r="O49" s="245" t="s">
        <v>177</v>
      </c>
      <c r="P49" s="245">
        <v>8</v>
      </c>
      <c r="Q49" s="245"/>
      <c r="R49" s="245"/>
      <c r="S49" s="245"/>
      <c r="T49" s="245"/>
      <c r="U49" s="245" t="s">
        <v>177</v>
      </c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 t="s">
        <v>177</v>
      </c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  <c r="BR49" s="245"/>
      <c r="BS49" s="245"/>
      <c r="BT49" s="245"/>
      <c r="BU49" s="245"/>
      <c r="BV49" s="245"/>
    </row>
    <row r="50" spans="1:74" ht="51" x14ac:dyDescent="0.2">
      <c r="A50" s="250">
        <v>2</v>
      </c>
      <c r="B50" s="248" t="s">
        <v>1076</v>
      </c>
      <c r="C50" s="245">
        <v>7</v>
      </c>
      <c r="D50" s="245">
        <v>8</v>
      </c>
      <c r="E50" s="245">
        <v>7</v>
      </c>
      <c r="F50" s="245">
        <v>8</v>
      </c>
      <c r="G50" s="245">
        <v>7</v>
      </c>
      <c r="H50" s="245">
        <v>8</v>
      </c>
      <c r="I50" s="245"/>
      <c r="J50" s="245">
        <v>5</v>
      </c>
      <c r="K50" s="245"/>
      <c r="L50" s="245">
        <v>8</v>
      </c>
      <c r="M50" s="245">
        <v>9</v>
      </c>
      <c r="N50" s="245" t="s">
        <v>177</v>
      </c>
      <c r="O50" s="245" t="s">
        <v>177</v>
      </c>
      <c r="P50" s="245" t="s">
        <v>177</v>
      </c>
      <c r="Q50" s="245"/>
      <c r="R50" s="245"/>
      <c r="S50" s="245" t="s">
        <v>177</v>
      </c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</row>
    <row r="51" spans="1:74" ht="63.75" x14ac:dyDescent="0.2">
      <c r="A51" s="250">
        <v>2</v>
      </c>
      <c r="B51" s="248" t="s">
        <v>1077</v>
      </c>
      <c r="C51" s="245">
        <v>9</v>
      </c>
      <c r="D51" s="245">
        <v>9</v>
      </c>
      <c r="E51" s="245"/>
      <c r="F51" s="245">
        <v>9</v>
      </c>
      <c r="G51" s="245">
        <v>7</v>
      </c>
      <c r="H51" s="245">
        <v>9</v>
      </c>
      <c r="I51" s="245">
        <v>9</v>
      </c>
      <c r="J51" s="245">
        <v>9</v>
      </c>
      <c r="K51" s="245"/>
      <c r="L51" s="245">
        <v>10</v>
      </c>
      <c r="M51" s="245">
        <v>10</v>
      </c>
      <c r="N51" s="245" t="s">
        <v>177</v>
      </c>
      <c r="O51" s="245" t="s">
        <v>177</v>
      </c>
      <c r="P51" s="245" t="s">
        <v>177</v>
      </c>
      <c r="Q51" s="245"/>
      <c r="R51" s="245"/>
      <c r="S51" s="245">
        <v>9</v>
      </c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 t="s">
        <v>177</v>
      </c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</row>
    <row r="52" spans="1:74" ht="63.75" x14ac:dyDescent="0.2">
      <c r="A52" s="250">
        <v>2</v>
      </c>
      <c r="B52" s="248" t="s">
        <v>1078</v>
      </c>
      <c r="C52" s="245">
        <v>9</v>
      </c>
      <c r="D52" s="245">
        <v>10</v>
      </c>
      <c r="E52" s="245">
        <v>9</v>
      </c>
      <c r="F52" s="245">
        <v>9</v>
      </c>
      <c r="G52" s="245">
        <v>9</v>
      </c>
      <c r="H52" s="245">
        <v>10</v>
      </c>
      <c r="I52" s="245">
        <v>9</v>
      </c>
      <c r="J52" s="245">
        <v>9</v>
      </c>
      <c r="K52" s="245" t="s">
        <v>177</v>
      </c>
      <c r="L52" s="245">
        <v>10</v>
      </c>
      <c r="M52" s="245">
        <v>10</v>
      </c>
      <c r="N52" s="245" t="s">
        <v>177</v>
      </c>
      <c r="O52" s="245" t="s">
        <v>177</v>
      </c>
      <c r="P52" s="245" t="s">
        <v>177</v>
      </c>
      <c r="Q52" s="245"/>
      <c r="R52" s="245"/>
      <c r="S52" s="245">
        <v>10</v>
      </c>
      <c r="T52" s="245"/>
      <c r="U52" s="245"/>
      <c r="V52" s="245"/>
      <c r="W52" s="245" t="s">
        <v>177</v>
      </c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  <c r="BC52" s="245"/>
      <c r="BD52" s="245"/>
      <c r="BE52" s="245"/>
      <c r="BF52" s="245"/>
      <c r="BG52" s="245"/>
      <c r="BH52" s="245"/>
      <c r="BI52" s="245"/>
      <c r="BJ52" s="245"/>
      <c r="BK52" s="245"/>
      <c r="BL52" s="245"/>
      <c r="BM52" s="245"/>
      <c r="BN52" s="245"/>
      <c r="BO52" s="245"/>
      <c r="BP52" s="245"/>
      <c r="BQ52" s="245"/>
      <c r="BR52" s="245"/>
      <c r="BS52" s="245"/>
      <c r="BT52" s="245" t="s">
        <v>177</v>
      </c>
      <c r="BU52" s="245"/>
      <c r="BV52" s="245"/>
    </row>
    <row r="53" spans="1:74" ht="76.5" x14ac:dyDescent="0.2">
      <c r="A53" s="250">
        <v>2</v>
      </c>
      <c r="B53" s="248" t="s">
        <v>1079</v>
      </c>
      <c r="C53" s="245">
        <v>10</v>
      </c>
      <c r="D53" s="245">
        <v>9</v>
      </c>
      <c r="E53" s="245"/>
      <c r="F53" s="245">
        <v>9</v>
      </c>
      <c r="G53" s="245">
        <v>9</v>
      </c>
      <c r="H53" s="245">
        <v>10</v>
      </c>
      <c r="I53" s="245">
        <v>10</v>
      </c>
      <c r="J53" s="245">
        <v>9</v>
      </c>
      <c r="K53" s="245" t="s">
        <v>177</v>
      </c>
      <c r="L53" s="245">
        <v>10</v>
      </c>
      <c r="M53" s="245">
        <v>10</v>
      </c>
      <c r="N53" s="245" t="s">
        <v>177</v>
      </c>
      <c r="O53" s="245" t="s">
        <v>177</v>
      </c>
      <c r="P53" s="245" t="s">
        <v>177</v>
      </c>
      <c r="Q53" s="245"/>
      <c r="R53" s="245"/>
      <c r="S53" s="245">
        <v>10</v>
      </c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 t="s">
        <v>177</v>
      </c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5"/>
      <c r="BQ53" s="245"/>
      <c r="BR53" s="245"/>
      <c r="BS53" s="245"/>
      <c r="BT53" s="245"/>
      <c r="BU53" s="245"/>
      <c r="BV53" s="245"/>
    </row>
    <row r="54" spans="1:74" ht="63.75" x14ac:dyDescent="0.2">
      <c r="A54" s="250">
        <v>2</v>
      </c>
      <c r="B54" s="248" t="s">
        <v>1080</v>
      </c>
      <c r="C54" s="245" t="s">
        <v>177</v>
      </c>
      <c r="D54" s="245"/>
      <c r="E54" s="245">
        <v>7</v>
      </c>
      <c r="F54" s="245">
        <v>9</v>
      </c>
      <c r="G54" s="245">
        <v>9</v>
      </c>
      <c r="H54" s="245">
        <v>7</v>
      </c>
      <c r="I54" s="245" t="s">
        <v>177</v>
      </c>
      <c r="J54" s="245">
        <v>8</v>
      </c>
      <c r="K54" s="245"/>
      <c r="L54" s="245">
        <v>10</v>
      </c>
      <c r="M54" s="245">
        <v>9</v>
      </c>
      <c r="N54" s="245"/>
      <c r="O54" s="245" t="s">
        <v>177</v>
      </c>
      <c r="P54" s="245" t="s">
        <v>177</v>
      </c>
      <c r="Q54" s="245"/>
      <c r="R54" s="245"/>
      <c r="S54" s="245" t="s">
        <v>177</v>
      </c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5"/>
      <c r="BM54" s="245"/>
      <c r="BN54" s="245"/>
      <c r="BO54" s="245"/>
      <c r="BP54" s="245"/>
      <c r="BQ54" s="245"/>
      <c r="BR54" s="245"/>
      <c r="BS54" s="245"/>
      <c r="BT54" s="245"/>
      <c r="BU54" s="245"/>
      <c r="BV54" s="245"/>
    </row>
    <row r="55" spans="1:74" ht="51" x14ac:dyDescent="0.2">
      <c r="A55" s="250">
        <v>2</v>
      </c>
      <c r="B55" s="248" t="s">
        <v>1081</v>
      </c>
      <c r="C55" s="245">
        <v>9</v>
      </c>
      <c r="D55" s="245">
        <v>9</v>
      </c>
      <c r="E55" s="245">
        <v>8</v>
      </c>
      <c r="F55" s="245">
        <v>9</v>
      </c>
      <c r="G55" s="245">
        <v>9</v>
      </c>
      <c r="H55" s="245">
        <v>9</v>
      </c>
      <c r="I55" s="245">
        <v>10</v>
      </c>
      <c r="J55" s="245">
        <v>9</v>
      </c>
      <c r="K55" s="245" t="s">
        <v>177</v>
      </c>
      <c r="L55" s="245">
        <v>9</v>
      </c>
      <c r="M55" s="245">
        <v>8</v>
      </c>
      <c r="N55" s="245" t="s">
        <v>177</v>
      </c>
      <c r="O55" s="245" t="s">
        <v>177</v>
      </c>
      <c r="P55" s="245">
        <v>8</v>
      </c>
      <c r="Q55" s="245"/>
      <c r="R55" s="245" t="s">
        <v>177</v>
      </c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 t="s">
        <v>177</v>
      </c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 t="s">
        <v>177</v>
      </c>
      <c r="BU55" s="245"/>
      <c r="BV55" s="245"/>
    </row>
    <row r="56" spans="1:74" ht="63.75" x14ac:dyDescent="0.2">
      <c r="A56" s="250">
        <v>3</v>
      </c>
      <c r="B56" s="248" t="s">
        <v>1082</v>
      </c>
      <c r="C56" s="245">
        <v>7</v>
      </c>
      <c r="D56" s="245">
        <v>8</v>
      </c>
      <c r="E56" s="245">
        <v>7</v>
      </c>
      <c r="F56" s="245">
        <v>10</v>
      </c>
      <c r="G56" s="245">
        <v>8</v>
      </c>
      <c r="H56" s="245">
        <v>9</v>
      </c>
      <c r="I56" s="245">
        <v>8</v>
      </c>
      <c r="J56" s="245">
        <v>8</v>
      </c>
      <c r="K56" s="245">
        <v>10</v>
      </c>
      <c r="L56" s="245">
        <v>9</v>
      </c>
      <c r="M56" s="245">
        <v>10</v>
      </c>
      <c r="N56" s="245">
        <v>7</v>
      </c>
      <c r="O56" s="245">
        <v>8</v>
      </c>
      <c r="P56" s="245">
        <v>9</v>
      </c>
      <c r="Q56" s="245">
        <v>8</v>
      </c>
      <c r="R56" s="245">
        <v>8</v>
      </c>
      <c r="S56" s="245" t="s">
        <v>177</v>
      </c>
      <c r="T56" s="245">
        <v>7</v>
      </c>
      <c r="U56" s="245">
        <v>9</v>
      </c>
      <c r="V56" s="245"/>
      <c r="W56" s="245">
        <v>8</v>
      </c>
      <c r="X56" s="245" t="s">
        <v>177</v>
      </c>
      <c r="Y56" s="245" t="s">
        <v>177</v>
      </c>
      <c r="Z56" s="245" t="s">
        <v>177</v>
      </c>
      <c r="AA56" s="245">
        <v>7</v>
      </c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 t="s">
        <v>177</v>
      </c>
      <c r="AQ56" s="245"/>
      <c r="AR56" s="245"/>
      <c r="AS56" s="245"/>
      <c r="AT56" s="245"/>
      <c r="AU56" s="245"/>
      <c r="AV56" s="245"/>
      <c r="AW56" s="245"/>
      <c r="AX56" s="245"/>
      <c r="AY56" s="245">
        <v>8</v>
      </c>
      <c r="AZ56" s="245"/>
      <c r="BA56" s="245"/>
      <c r="BB56" s="245">
        <v>10</v>
      </c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5"/>
      <c r="BO56" s="245"/>
      <c r="BP56" s="245"/>
      <c r="BQ56" s="245"/>
      <c r="BR56" s="245"/>
      <c r="BS56" s="245"/>
      <c r="BT56" s="245">
        <v>9</v>
      </c>
      <c r="BU56" s="245"/>
      <c r="BV56" s="245"/>
    </row>
    <row r="57" spans="1:74" ht="63.75" x14ac:dyDescent="0.2">
      <c r="A57" s="250">
        <v>3</v>
      </c>
      <c r="B57" s="248" t="s">
        <v>1083</v>
      </c>
      <c r="C57" s="245">
        <v>9</v>
      </c>
      <c r="D57" s="245">
        <v>9</v>
      </c>
      <c r="E57" s="245">
        <v>9</v>
      </c>
      <c r="F57" s="245">
        <v>9</v>
      </c>
      <c r="G57" s="245">
        <v>9</v>
      </c>
      <c r="H57" s="245">
        <v>10</v>
      </c>
      <c r="I57" s="245">
        <v>9</v>
      </c>
      <c r="J57" s="245">
        <v>10</v>
      </c>
      <c r="K57" s="245" t="s">
        <v>177</v>
      </c>
      <c r="L57" s="245">
        <v>10</v>
      </c>
      <c r="M57" s="245">
        <v>9</v>
      </c>
      <c r="N57" s="245">
        <v>8</v>
      </c>
      <c r="O57" s="245">
        <v>9</v>
      </c>
      <c r="P57" s="245">
        <v>9</v>
      </c>
      <c r="Q57" s="245">
        <v>9</v>
      </c>
      <c r="R57" s="245">
        <v>10</v>
      </c>
      <c r="S57" s="245">
        <v>9</v>
      </c>
      <c r="T57" s="245">
        <v>9</v>
      </c>
      <c r="U57" s="245">
        <v>9</v>
      </c>
      <c r="V57" s="245" t="s">
        <v>177</v>
      </c>
      <c r="W57" s="245"/>
      <c r="X57" s="245" t="s">
        <v>177</v>
      </c>
      <c r="Y57" s="245" t="s">
        <v>177</v>
      </c>
      <c r="Z57" s="245" t="s">
        <v>177</v>
      </c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>
        <v>10</v>
      </c>
      <c r="BC57" s="245"/>
      <c r="BD57" s="245"/>
      <c r="BE57" s="245"/>
      <c r="BF57" s="245"/>
      <c r="BG57" s="245"/>
      <c r="BH57" s="245"/>
      <c r="BI57" s="245"/>
      <c r="BJ57" s="245"/>
      <c r="BK57" s="245"/>
      <c r="BL57" s="245"/>
      <c r="BM57" s="245"/>
      <c r="BN57" s="245"/>
      <c r="BO57" s="245"/>
      <c r="BP57" s="245"/>
      <c r="BQ57" s="245"/>
      <c r="BR57" s="245"/>
      <c r="BS57" s="245"/>
      <c r="BT57" s="245" t="s">
        <v>177</v>
      </c>
      <c r="BU57" s="245"/>
      <c r="BV57" s="245"/>
    </row>
    <row r="58" spans="1:74" ht="51" x14ac:dyDescent="0.2">
      <c r="A58" s="250">
        <v>3</v>
      </c>
      <c r="B58" s="248" t="s">
        <v>1084</v>
      </c>
      <c r="C58" s="245">
        <v>10</v>
      </c>
      <c r="D58" s="245">
        <v>10</v>
      </c>
      <c r="E58" s="245">
        <v>9</v>
      </c>
      <c r="F58" s="245">
        <v>9</v>
      </c>
      <c r="G58" s="245">
        <v>9</v>
      </c>
      <c r="H58" s="245">
        <v>10</v>
      </c>
      <c r="I58" s="245">
        <v>9</v>
      </c>
      <c r="J58" s="245">
        <v>9</v>
      </c>
      <c r="K58" s="245">
        <v>8</v>
      </c>
      <c r="L58" s="245">
        <v>8</v>
      </c>
      <c r="M58" s="245">
        <v>9</v>
      </c>
      <c r="N58" s="245">
        <v>10</v>
      </c>
      <c r="O58" s="245">
        <v>9</v>
      </c>
      <c r="P58" s="245">
        <v>9</v>
      </c>
      <c r="Q58" s="245">
        <v>8</v>
      </c>
      <c r="R58" s="245">
        <v>8</v>
      </c>
      <c r="S58" s="245">
        <v>10</v>
      </c>
      <c r="T58" s="245"/>
      <c r="U58" s="245">
        <v>10</v>
      </c>
      <c r="V58" s="245" t="s">
        <v>177</v>
      </c>
      <c r="W58" s="245" t="s">
        <v>177</v>
      </c>
      <c r="X58" s="245" t="s">
        <v>177</v>
      </c>
      <c r="Y58" s="245"/>
      <c r="Z58" s="245" t="s">
        <v>177</v>
      </c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  <c r="AW58" s="245"/>
      <c r="AX58" s="245"/>
      <c r="AY58" s="245"/>
      <c r="AZ58" s="245"/>
      <c r="BA58" s="245"/>
      <c r="BB58" s="245" t="s">
        <v>177</v>
      </c>
      <c r="BC58" s="245"/>
      <c r="BD58" s="245"/>
      <c r="BE58" s="245"/>
      <c r="BF58" s="245"/>
      <c r="BG58" s="245"/>
      <c r="BH58" s="245"/>
      <c r="BI58" s="245"/>
      <c r="BJ58" s="245"/>
      <c r="BK58" s="245"/>
      <c r="BL58" s="245"/>
      <c r="BM58" s="245"/>
      <c r="BN58" s="245"/>
      <c r="BO58" s="245"/>
      <c r="BP58" s="245"/>
      <c r="BQ58" s="245"/>
      <c r="BR58" s="245"/>
      <c r="BS58" s="245"/>
      <c r="BT58" s="245">
        <v>9</v>
      </c>
      <c r="BU58" s="245"/>
      <c r="BV58" s="245"/>
    </row>
    <row r="59" spans="1:74" ht="76.5" x14ac:dyDescent="0.2">
      <c r="A59" s="250">
        <v>3</v>
      </c>
      <c r="B59" s="248" t="s">
        <v>1085</v>
      </c>
      <c r="C59" s="245">
        <v>8</v>
      </c>
      <c r="D59" s="245">
        <v>9</v>
      </c>
      <c r="E59" s="245">
        <v>9</v>
      </c>
      <c r="F59" s="245">
        <v>8</v>
      </c>
      <c r="G59" s="245">
        <v>9</v>
      </c>
      <c r="H59" s="245">
        <v>9</v>
      </c>
      <c r="I59" s="245">
        <v>8</v>
      </c>
      <c r="J59" s="245">
        <v>9</v>
      </c>
      <c r="K59" s="245" t="s">
        <v>177</v>
      </c>
      <c r="L59" s="245">
        <v>10</v>
      </c>
      <c r="M59" s="245">
        <v>9</v>
      </c>
      <c r="N59" s="245">
        <v>8</v>
      </c>
      <c r="O59" s="245">
        <v>10</v>
      </c>
      <c r="P59" s="245">
        <v>10</v>
      </c>
      <c r="Q59" s="245">
        <v>9</v>
      </c>
      <c r="R59" s="245">
        <v>9</v>
      </c>
      <c r="S59" s="245">
        <v>10</v>
      </c>
      <c r="T59" s="245">
        <v>10</v>
      </c>
      <c r="U59" s="245"/>
      <c r="V59" s="245" t="s">
        <v>177</v>
      </c>
      <c r="W59" s="245" t="s">
        <v>177</v>
      </c>
      <c r="X59" s="245" t="s">
        <v>177</v>
      </c>
      <c r="Y59" s="245" t="s">
        <v>177</v>
      </c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5"/>
      <c r="AV59" s="245"/>
      <c r="AW59" s="245"/>
      <c r="AX59" s="245"/>
      <c r="AY59" s="245"/>
      <c r="AZ59" s="245"/>
      <c r="BA59" s="245"/>
      <c r="BB59" s="245">
        <v>9</v>
      </c>
      <c r="BC59" s="245"/>
      <c r="BD59" s="245"/>
      <c r="BE59" s="245"/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>
        <v>9</v>
      </c>
      <c r="BU59" s="245"/>
      <c r="BV59" s="245"/>
    </row>
    <row r="60" spans="1:74" ht="76.5" x14ac:dyDescent="0.2">
      <c r="A60" s="250">
        <v>3</v>
      </c>
      <c r="B60" s="248" t="s">
        <v>1086</v>
      </c>
      <c r="C60" s="245">
        <v>6</v>
      </c>
      <c r="D60" s="245">
        <v>5</v>
      </c>
      <c r="E60" s="245">
        <v>7</v>
      </c>
      <c r="F60" s="245">
        <v>5</v>
      </c>
      <c r="G60" s="245">
        <v>7</v>
      </c>
      <c r="H60" s="245">
        <v>6</v>
      </c>
      <c r="I60" s="245">
        <v>7</v>
      </c>
      <c r="J60" s="245">
        <v>5</v>
      </c>
      <c r="K60" s="245">
        <v>5</v>
      </c>
      <c r="L60" s="245"/>
      <c r="M60" s="245"/>
      <c r="N60" s="245">
        <v>7</v>
      </c>
      <c r="O60" s="245"/>
      <c r="P60" s="245" t="s">
        <v>177</v>
      </c>
      <c r="Q60" s="245"/>
      <c r="R60" s="245"/>
      <c r="S60" s="245" t="s">
        <v>177</v>
      </c>
      <c r="T60" s="245"/>
      <c r="U60" s="245"/>
      <c r="V60" s="245"/>
      <c r="W60" s="245" t="s">
        <v>177</v>
      </c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5"/>
      <c r="BK60" s="245"/>
      <c r="BL60" s="245"/>
      <c r="BM60" s="245"/>
      <c r="BN60" s="245"/>
      <c r="BO60" s="245"/>
      <c r="BP60" s="245"/>
      <c r="BQ60" s="245"/>
      <c r="BR60" s="245"/>
      <c r="BS60" s="245"/>
      <c r="BT60" s="245"/>
      <c r="BU60" s="245"/>
      <c r="BV60" s="245"/>
    </row>
    <row r="61" spans="1:74" ht="76.5" x14ac:dyDescent="0.2">
      <c r="A61" s="250">
        <v>3</v>
      </c>
      <c r="B61" s="248" t="s">
        <v>1087</v>
      </c>
      <c r="C61" s="245">
        <v>9</v>
      </c>
      <c r="D61" s="245">
        <v>9</v>
      </c>
      <c r="E61" s="245">
        <v>10</v>
      </c>
      <c r="F61" s="245">
        <v>9</v>
      </c>
      <c r="G61" s="245">
        <v>9</v>
      </c>
      <c r="H61" s="245">
        <v>9</v>
      </c>
      <c r="I61" s="245">
        <v>9</v>
      </c>
      <c r="J61" s="245">
        <v>9</v>
      </c>
      <c r="K61" s="245">
        <v>8</v>
      </c>
      <c r="L61" s="245">
        <v>10</v>
      </c>
      <c r="M61" s="245">
        <v>10</v>
      </c>
      <c r="N61" s="245">
        <v>9</v>
      </c>
      <c r="O61" s="245">
        <v>10</v>
      </c>
      <c r="P61" s="245">
        <v>9</v>
      </c>
      <c r="Q61" s="245"/>
      <c r="R61" s="245">
        <v>9</v>
      </c>
      <c r="S61" s="245">
        <v>10</v>
      </c>
      <c r="T61" s="245">
        <v>10</v>
      </c>
      <c r="U61" s="245">
        <v>10</v>
      </c>
      <c r="V61" s="245" t="s">
        <v>177</v>
      </c>
      <c r="W61" s="245" t="s">
        <v>177</v>
      </c>
      <c r="X61" s="245" t="s">
        <v>177</v>
      </c>
      <c r="Y61" s="245" t="s">
        <v>177</v>
      </c>
      <c r="Z61" s="245"/>
      <c r="AA61" s="245" t="s">
        <v>177</v>
      </c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5"/>
      <c r="AV61" s="245"/>
      <c r="AW61" s="245"/>
      <c r="AX61" s="245"/>
      <c r="AY61" s="245"/>
      <c r="AZ61" s="245"/>
      <c r="BA61" s="245"/>
      <c r="BB61" s="245" t="s">
        <v>177</v>
      </c>
      <c r="BC61" s="245"/>
      <c r="BD61" s="245"/>
      <c r="BE61" s="245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>
        <v>9</v>
      </c>
      <c r="BU61" s="245"/>
      <c r="BV61" s="245"/>
    </row>
    <row r="62" spans="1:74" ht="63.75" x14ac:dyDescent="0.2">
      <c r="A62" s="250">
        <v>3</v>
      </c>
      <c r="B62" s="248" t="s">
        <v>1088</v>
      </c>
      <c r="C62" s="245">
        <v>9</v>
      </c>
      <c r="D62" s="245">
        <v>10</v>
      </c>
      <c r="E62" s="245">
        <v>10</v>
      </c>
      <c r="F62" s="245">
        <v>10</v>
      </c>
      <c r="G62" s="245">
        <v>10</v>
      </c>
      <c r="H62" s="245">
        <v>9</v>
      </c>
      <c r="I62" s="245">
        <v>10</v>
      </c>
      <c r="J62" s="245">
        <v>9</v>
      </c>
      <c r="K62" s="245">
        <v>9</v>
      </c>
      <c r="L62" s="245">
        <v>10</v>
      </c>
      <c r="M62" s="245">
        <v>9</v>
      </c>
      <c r="N62" s="245">
        <v>9</v>
      </c>
      <c r="O62" s="245">
        <v>10</v>
      </c>
      <c r="P62" s="245">
        <v>9</v>
      </c>
      <c r="Q62" s="245"/>
      <c r="R62" s="245" t="s">
        <v>177</v>
      </c>
      <c r="S62" s="245">
        <v>10</v>
      </c>
      <c r="T62" s="245">
        <v>8</v>
      </c>
      <c r="U62" s="245">
        <v>10</v>
      </c>
      <c r="V62" s="245" t="s">
        <v>177</v>
      </c>
      <c r="W62" s="245">
        <v>10</v>
      </c>
      <c r="X62" s="245"/>
      <c r="Y62" s="245"/>
      <c r="Z62" s="245" t="s">
        <v>177</v>
      </c>
      <c r="AA62" s="245" t="s">
        <v>177</v>
      </c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5"/>
      <c r="AV62" s="245"/>
      <c r="AW62" s="245"/>
      <c r="AX62" s="245"/>
      <c r="AY62" s="245"/>
      <c r="AZ62" s="245"/>
      <c r="BA62" s="245"/>
      <c r="BB62" s="245">
        <v>9</v>
      </c>
      <c r="BC62" s="245"/>
      <c r="BD62" s="245"/>
      <c r="BE62" s="245"/>
      <c r="BF62" s="245"/>
      <c r="BG62" s="245" t="s">
        <v>177</v>
      </c>
      <c r="BH62" s="245"/>
      <c r="BI62" s="245">
        <v>10</v>
      </c>
      <c r="BJ62" s="245"/>
      <c r="BK62" s="245"/>
      <c r="BL62" s="245"/>
      <c r="BM62" s="245"/>
      <c r="BN62" s="245"/>
      <c r="BO62" s="245"/>
      <c r="BP62" s="245"/>
      <c r="BQ62" s="245"/>
      <c r="BR62" s="245"/>
      <c r="BS62" s="245"/>
      <c r="BT62" s="245">
        <v>9</v>
      </c>
      <c r="BU62" s="245"/>
      <c r="BV62" s="245"/>
    </row>
    <row r="63" spans="1:74" ht="63.75" x14ac:dyDescent="0.2">
      <c r="A63" s="250">
        <v>3</v>
      </c>
      <c r="B63" s="248" t="s">
        <v>1089</v>
      </c>
      <c r="C63" s="245">
        <v>9</v>
      </c>
      <c r="D63" s="245">
        <v>9</v>
      </c>
      <c r="E63" s="245">
        <v>8</v>
      </c>
      <c r="F63" s="245">
        <v>10</v>
      </c>
      <c r="G63" s="245">
        <v>8</v>
      </c>
      <c r="H63" s="245">
        <v>9</v>
      </c>
      <c r="I63" s="245">
        <v>10</v>
      </c>
      <c r="J63" s="245">
        <v>7</v>
      </c>
      <c r="K63" s="245" t="s">
        <v>177</v>
      </c>
      <c r="L63" s="245" t="s">
        <v>177</v>
      </c>
      <c r="M63" s="245">
        <v>9</v>
      </c>
      <c r="N63" s="245">
        <v>8</v>
      </c>
      <c r="O63" s="245">
        <v>10</v>
      </c>
      <c r="P63" s="245">
        <v>8</v>
      </c>
      <c r="Q63" s="245">
        <v>8</v>
      </c>
      <c r="R63" s="245">
        <v>9</v>
      </c>
      <c r="S63" s="245">
        <v>9</v>
      </c>
      <c r="T63" s="245">
        <v>9</v>
      </c>
      <c r="U63" s="245">
        <v>9</v>
      </c>
      <c r="V63" s="245" t="s">
        <v>177</v>
      </c>
      <c r="W63" s="245">
        <v>10</v>
      </c>
      <c r="X63" s="245"/>
      <c r="Y63" s="245"/>
      <c r="Z63" s="245">
        <v>9</v>
      </c>
      <c r="AA63" s="245">
        <v>9</v>
      </c>
      <c r="AB63" s="245">
        <v>10</v>
      </c>
      <c r="AC63" s="245"/>
      <c r="AD63" s="245"/>
      <c r="AE63" s="245" t="s">
        <v>177</v>
      </c>
      <c r="AF63" s="245"/>
      <c r="AG63" s="245"/>
      <c r="AH63" s="245"/>
      <c r="AI63" s="245"/>
      <c r="AJ63" s="245"/>
      <c r="AK63" s="245"/>
      <c r="AL63" s="245"/>
      <c r="AM63" s="245"/>
      <c r="AN63" s="245"/>
      <c r="AO63" s="245"/>
      <c r="AP63" s="245"/>
      <c r="AQ63" s="245"/>
      <c r="AR63" s="245"/>
      <c r="AS63" s="245"/>
      <c r="AT63" s="245"/>
      <c r="AU63" s="245"/>
      <c r="AV63" s="245"/>
      <c r="AW63" s="245"/>
      <c r="AX63" s="245"/>
      <c r="AY63" s="245"/>
      <c r="AZ63" s="245"/>
      <c r="BA63" s="245"/>
      <c r="BB63" s="245">
        <v>8</v>
      </c>
      <c r="BC63" s="245"/>
      <c r="BD63" s="245"/>
      <c r="BE63" s="245"/>
      <c r="BF63" s="245"/>
      <c r="BG63" s="245"/>
      <c r="BH63" s="245"/>
      <c r="BI63" s="245"/>
      <c r="BJ63" s="245" t="s">
        <v>177</v>
      </c>
      <c r="BK63" s="245"/>
      <c r="BL63" s="245"/>
      <c r="BM63" s="245"/>
      <c r="BN63" s="245"/>
      <c r="BO63" s="245"/>
      <c r="BP63" s="245"/>
      <c r="BQ63" s="245"/>
      <c r="BR63" s="245"/>
      <c r="BS63" s="245"/>
      <c r="BT63" s="245"/>
      <c r="BU63" s="245"/>
      <c r="BV63" s="245"/>
    </row>
    <row r="64" spans="1:74" ht="63.75" x14ac:dyDescent="0.2">
      <c r="A64" s="250">
        <v>3</v>
      </c>
      <c r="B64" s="248" t="s">
        <v>1090</v>
      </c>
      <c r="C64" s="245">
        <v>9</v>
      </c>
      <c r="D64" s="245">
        <v>10</v>
      </c>
      <c r="E64" s="245">
        <v>10</v>
      </c>
      <c r="F64" s="245">
        <v>10</v>
      </c>
      <c r="G64" s="245">
        <v>9</v>
      </c>
      <c r="H64" s="245">
        <v>10</v>
      </c>
      <c r="I64" s="245">
        <v>10</v>
      </c>
      <c r="J64" s="245">
        <v>10</v>
      </c>
      <c r="K64" s="245">
        <v>10</v>
      </c>
      <c r="L64" s="245">
        <v>10</v>
      </c>
      <c r="M64" s="245">
        <v>10</v>
      </c>
      <c r="N64" s="245">
        <v>9</v>
      </c>
      <c r="O64" s="245">
        <v>10</v>
      </c>
      <c r="P64" s="245">
        <v>10</v>
      </c>
      <c r="Q64" s="245">
        <v>9</v>
      </c>
      <c r="R64" s="245">
        <v>9</v>
      </c>
      <c r="S64" s="245">
        <v>10</v>
      </c>
      <c r="T64" s="245">
        <v>10</v>
      </c>
      <c r="U64" s="245">
        <v>10</v>
      </c>
      <c r="V64" s="245" t="s">
        <v>177</v>
      </c>
      <c r="W64" s="245">
        <v>10</v>
      </c>
      <c r="X64" s="245" t="s">
        <v>177</v>
      </c>
      <c r="Y64" s="245" t="s">
        <v>177</v>
      </c>
      <c r="Z64" s="245" t="s">
        <v>177</v>
      </c>
      <c r="AA64" s="245"/>
      <c r="AB64" s="245" t="s">
        <v>177</v>
      </c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5"/>
      <c r="AN64" s="245"/>
      <c r="AO64" s="245"/>
      <c r="AP64" s="245"/>
      <c r="AQ64" s="245"/>
      <c r="AR64" s="245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>
        <v>10</v>
      </c>
      <c r="BC64" s="245"/>
      <c r="BD64" s="245"/>
      <c r="BE64" s="245"/>
      <c r="BF64" s="245"/>
      <c r="BG64" s="245"/>
      <c r="BH64" s="245" t="s">
        <v>177</v>
      </c>
      <c r="BI64" s="245"/>
      <c r="BJ64" s="245"/>
      <c r="BK64" s="245"/>
      <c r="BL64" s="245"/>
      <c r="BM64" s="245"/>
      <c r="BN64" s="245"/>
      <c r="BO64" s="245"/>
      <c r="BP64" s="245"/>
      <c r="BQ64" s="245"/>
      <c r="BR64" s="245"/>
      <c r="BS64" s="245"/>
      <c r="BT64" s="245">
        <v>9</v>
      </c>
      <c r="BU64" s="245"/>
      <c r="BV64" s="245"/>
    </row>
    <row r="65" spans="1:74" ht="76.5" x14ac:dyDescent="0.2">
      <c r="A65" s="250">
        <v>3</v>
      </c>
      <c r="B65" s="248" t="s">
        <v>1091</v>
      </c>
      <c r="C65" s="245">
        <v>10</v>
      </c>
      <c r="D65" s="245">
        <v>10</v>
      </c>
      <c r="E65" s="245">
        <v>10</v>
      </c>
      <c r="F65" s="245">
        <v>10</v>
      </c>
      <c r="G65" s="245">
        <v>10</v>
      </c>
      <c r="H65" s="245">
        <v>10</v>
      </c>
      <c r="I65" s="245">
        <v>10</v>
      </c>
      <c r="J65" s="245">
        <v>10</v>
      </c>
      <c r="K65" s="245">
        <v>10</v>
      </c>
      <c r="L65" s="245">
        <v>10</v>
      </c>
      <c r="M65" s="245">
        <v>10</v>
      </c>
      <c r="N65" s="245">
        <v>9</v>
      </c>
      <c r="O65" s="245">
        <v>10</v>
      </c>
      <c r="P65" s="245">
        <v>9</v>
      </c>
      <c r="Q65" s="245">
        <v>9</v>
      </c>
      <c r="R65" s="245" t="s">
        <v>177</v>
      </c>
      <c r="S65" s="245" t="s">
        <v>177</v>
      </c>
      <c r="T65" s="245">
        <v>10</v>
      </c>
      <c r="U65" s="245">
        <v>10</v>
      </c>
      <c r="V65" s="245"/>
      <c r="W65" s="245">
        <v>10</v>
      </c>
      <c r="X65" s="245"/>
      <c r="Y65" s="245" t="s">
        <v>177</v>
      </c>
      <c r="Z65" s="245" t="s">
        <v>177</v>
      </c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5"/>
      <c r="AN65" s="245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  <c r="AY65" s="245"/>
      <c r="AZ65" s="245"/>
      <c r="BA65" s="245"/>
      <c r="BB65" s="245">
        <v>9</v>
      </c>
      <c r="BC65" s="245"/>
      <c r="BD65" s="245"/>
      <c r="BE65" s="245"/>
      <c r="BF65" s="245"/>
      <c r="BG65" s="245"/>
      <c r="BH65" s="245"/>
      <c r="BI65" s="245">
        <v>10</v>
      </c>
      <c r="BJ65" s="245"/>
      <c r="BK65" s="245"/>
      <c r="BL65" s="245"/>
      <c r="BM65" s="245"/>
      <c r="BN65" s="245"/>
      <c r="BO65" s="245"/>
      <c r="BP65" s="245"/>
      <c r="BQ65" s="245"/>
      <c r="BR65" s="245"/>
      <c r="BS65" s="245"/>
      <c r="BT65" s="245" t="s">
        <v>177</v>
      </c>
      <c r="BU65" s="245"/>
      <c r="BV65" s="245"/>
    </row>
    <row r="66" spans="1:74" ht="63.75" x14ac:dyDescent="0.2">
      <c r="A66" s="250">
        <v>3</v>
      </c>
      <c r="B66" s="248" t="s">
        <v>1092</v>
      </c>
      <c r="C66" s="245">
        <v>9</v>
      </c>
      <c r="D66" s="245">
        <v>10</v>
      </c>
      <c r="E66" s="245">
        <v>8</v>
      </c>
      <c r="F66" s="245">
        <v>10</v>
      </c>
      <c r="G66" s="245">
        <v>10</v>
      </c>
      <c r="H66" s="245">
        <v>10</v>
      </c>
      <c r="I66" s="245">
        <v>10</v>
      </c>
      <c r="J66" s="245">
        <v>9</v>
      </c>
      <c r="K66" s="245">
        <v>9</v>
      </c>
      <c r="L66" s="245">
        <v>10</v>
      </c>
      <c r="M66" s="245">
        <v>10</v>
      </c>
      <c r="N66" s="245">
        <v>9</v>
      </c>
      <c r="O66" s="245">
        <v>10</v>
      </c>
      <c r="P66" s="245">
        <v>10</v>
      </c>
      <c r="Q66" s="245">
        <v>9</v>
      </c>
      <c r="R66" s="245">
        <v>10</v>
      </c>
      <c r="S66" s="245">
        <v>10</v>
      </c>
      <c r="T66" s="245">
        <v>9</v>
      </c>
      <c r="U66" s="245">
        <v>10</v>
      </c>
      <c r="V66" s="245"/>
      <c r="W66" s="245" t="s">
        <v>177</v>
      </c>
      <c r="X66" s="245" t="s">
        <v>177</v>
      </c>
      <c r="Y66" s="245" t="s">
        <v>177</v>
      </c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5" t="s">
        <v>177</v>
      </c>
      <c r="BC66" s="245"/>
      <c r="BD66" s="245"/>
      <c r="BE66" s="245"/>
      <c r="BF66" s="245"/>
      <c r="BG66" s="245"/>
      <c r="BH66" s="245"/>
      <c r="BI66" s="245"/>
      <c r="BJ66" s="245"/>
      <c r="BK66" s="245"/>
      <c r="BL66" s="245"/>
      <c r="BM66" s="245"/>
      <c r="BN66" s="245"/>
      <c r="BO66" s="245"/>
      <c r="BP66" s="245"/>
      <c r="BQ66" s="245"/>
      <c r="BR66" s="245"/>
      <c r="BS66" s="245"/>
      <c r="BT66" s="245" t="s">
        <v>177</v>
      </c>
      <c r="BU66" s="245"/>
      <c r="BV66" s="245"/>
    </row>
    <row r="67" spans="1:74" ht="63.75" x14ac:dyDescent="0.2">
      <c r="A67" s="250">
        <v>3</v>
      </c>
      <c r="B67" s="248" t="s">
        <v>1093</v>
      </c>
      <c r="C67" s="245">
        <v>9</v>
      </c>
      <c r="D67" s="245">
        <v>10</v>
      </c>
      <c r="E67" s="245">
        <v>10</v>
      </c>
      <c r="F67" s="245">
        <v>10</v>
      </c>
      <c r="G67" s="245">
        <v>9</v>
      </c>
      <c r="H67" s="245">
        <v>9</v>
      </c>
      <c r="I67" s="245">
        <v>10</v>
      </c>
      <c r="J67" s="245">
        <v>10</v>
      </c>
      <c r="K67" s="245"/>
      <c r="L67" s="245">
        <v>10</v>
      </c>
      <c r="M67" s="245">
        <v>10</v>
      </c>
      <c r="N67" s="245">
        <v>10</v>
      </c>
      <c r="O67" s="245">
        <v>10</v>
      </c>
      <c r="P67" s="245">
        <v>9</v>
      </c>
      <c r="Q67" s="245">
        <v>9</v>
      </c>
      <c r="R67" s="245">
        <v>9</v>
      </c>
      <c r="S67" s="245">
        <v>10</v>
      </c>
      <c r="T67" s="245">
        <v>10</v>
      </c>
      <c r="U67" s="245">
        <v>10</v>
      </c>
      <c r="V67" s="245" t="s">
        <v>177</v>
      </c>
      <c r="W67" s="245" t="s">
        <v>177</v>
      </c>
      <c r="X67" s="245" t="s">
        <v>177</v>
      </c>
      <c r="Y67" s="245" t="s">
        <v>177</v>
      </c>
      <c r="Z67" s="245" t="s">
        <v>177</v>
      </c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>
        <v>10</v>
      </c>
      <c r="BC67" s="245"/>
      <c r="BD67" s="245"/>
      <c r="BE67" s="245"/>
      <c r="BF67" s="245"/>
      <c r="BG67" s="245"/>
      <c r="BH67" s="245"/>
      <c r="BI67" s="245">
        <v>10</v>
      </c>
      <c r="BJ67" s="245"/>
      <c r="BK67" s="245"/>
      <c r="BL67" s="245"/>
      <c r="BM67" s="245"/>
      <c r="BN67" s="245"/>
      <c r="BO67" s="245"/>
      <c r="BP67" s="245"/>
      <c r="BQ67" s="245"/>
      <c r="BR67" s="245"/>
      <c r="BS67" s="245"/>
      <c r="BT67" s="245">
        <v>9</v>
      </c>
      <c r="BU67" s="245"/>
      <c r="BV67" s="245"/>
    </row>
    <row r="68" spans="1:74" ht="76.5" x14ac:dyDescent="0.2">
      <c r="A68" s="250">
        <v>3</v>
      </c>
      <c r="B68" s="248" t="s">
        <v>1094</v>
      </c>
      <c r="C68" s="245">
        <v>8</v>
      </c>
      <c r="D68" s="245">
        <v>8</v>
      </c>
      <c r="E68" s="245">
        <v>7</v>
      </c>
      <c r="F68" s="245">
        <v>9</v>
      </c>
      <c r="G68" s="245">
        <v>8</v>
      </c>
      <c r="H68" s="245">
        <v>9</v>
      </c>
      <c r="I68" s="245">
        <v>9</v>
      </c>
      <c r="J68" s="245">
        <v>7</v>
      </c>
      <c r="K68" s="245">
        <v>7</v>
      </c>
      <c r="L68" s="245">
        <v>9</v>
      </c>
      <c r="M68" s="245">
        <v>9</v>
      </c>
      <c r="N68" s="245">
        <v>9</v>
      </c>
      <c r="O68" s="245">
        <v>8</v>
      </c>
      <c r="P68" s="245">
        <v>9</v>
      </c>
      <c r="Q68" s="245">
        <v>8</v>
      </c>
      <c r="R68" s="245">
        <v>8</v>
      </c>
      <c r="S68" s="245">
        <v>9</v>
      </c>
      <c r="T68" s="245">
        <v>7</v>
      </c>
      <c r="U68" s="245">
        <v>9</v>
      </c>
      <c r="V68" s="245" t="s">
        <v>177</v>
      </c>
      <c r="W68" s="245">
        <v>8</v>
      </c>
      <c r="X68" s="245"/>
      <c r="Y68" s="245" t="s">
        <v>177</v>
      </c>
      <c r="Z68" s="245" t="s">
        <v>177</v>
      </c>
      <c r="AA68" s="245" t="s">
        <v>177</v>
      </c>
      <c r="AB68" s="245"/>
      <c r="AC68" s="245"/>
      <c r="AD68" s="245"/>
      <c r="AE68" s="245" t="s">
        <v>177</v>
      </c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5">
        <v>9</v>
      </c>
      <c r="BC68" s="245"/>
      <c r="BD68" s="245"/>
      <c r="BE68" s="245"/>
      <c r="BF68" s="245"/>
      <c r="BG68" s="245"/>
      <c r="BH68" s="245"/>
      <c r="BI68" s="245"/>
      <c r="BJ68" s="245"/>
      <c r="BK68" s="245"/>
      <c r="BL68" s="245"/>
      <c r="BM68" s="245"/>
      <c r="BN68" s="245"/>
      <c r="BO68" s="245"/>
      <c r="BP68" s="245"/>
      <c r="BQ68" s="245"/>
      <c r="BR68" s="245"/>
      <c r="BS68" s="245"/>
      <c r="BT68" s="245">
        <v>8</v>
      </c>
      <c r="BU68" s="245"/>
      <c r="BV68" s="245"/>
    </row>
    <row r="69" spans="1:74" ht="63.75" x14ac:dyDescent="0.2">
      <c r="A69" s="250">
        <v>3</v>
      </c>
      <c r="B69" s="248" t="s">
        <v>1095</v>
      </c>
      <c r="C69" s="245">
        <v>8</v>
      </c>
      <c r="D69" s="245">
        <v>8</v>
      </c>
      <c r="E69" s="245">
        <v>8</v>
      </c>
      <c r="F69" s="245">
        <v>9</v>
      </c>
      <c r="G69" s="245">
        <v>8</v>
      </c>
      <c r="H69" s="245">
        <v>9</v>
      </c>
      <c r="I69" s="245">
        <v>9</v>
      </c>
      <c r="J69" s="245">
        <v>8</v>
      </c>
      <c r="K69" s="245">
        <v>8</v>
      </c>
      <c r="L69" s="245">
        <v>10</v>
      </c>
      <c r="M69" s="245">
        <v>9</v>
      </c>
      <c r="N69" s="245">
        <v>8</v>
      </c>
      <c r="O69" s="245">
        <v>9</v>
      </c>
      <c r="P69" s="245">
        <v>9</v>
      </c>
      <c r="Q69" s="245">
        <v>8</v>
      </c>
      <c r="R69" s="245">
        <v>8</v>
      </c>
      <c r="S69" s="245">
        <v>10</v>
      </c>
      <c r="T69" s="245">
        <v>9</v>
      </c>
      <c r="U69" s="245">
        <v>8</v>
      </c>
      <c r="V69" s="245" t="s">
        <v>177</v>
      </c>
      <c r="W69" s="245"/>
      <c r="X69" s="245" t="s">
        <v>177</v>
      </c>
      <c r="Y69" s="245" t="s">
        <v>177</v>
      </c>
      <c r="Z69" s="245" t="s">
        <v>177</v>
      </c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5"/>
      <c r="AV69" s="245"/>
      <c r="AW69" s="245"/>
      <c r="AX69" s="245"/>
      <c r="AY69" s="245"/>
      <c r="AZ69" s="245"/>
      <c r="BA69" s="245"/>
      <c r="BB69" s="245">
        <v>8</v>
      </c>
      <c r="BC69" s="245"/>
      <c r="BD69" s="245"/>
      <c r="BE69" s="245"/>
      <c r="BF69" s="245"/>
      <c r="BG69" s="245"/>
      <c r="BH69" s="245"/>
      <c r="BI69" s="245"/>
      <c r="BJ69" s="245"/>
      <c r="BK69" s="245"/>
      <c r="BL69" s="245"/>
      <c r="BM69" s="245"/>
      <c r="BN69" s="245"/>
      <c r="BO69" s="245"/>
      <c r="BP69" s="245"/>
      <c r="BQ69" s="245"/>
      <c r="BR69" s="245"/>
      <c r="BS69" s="245"/>
      <c r="BT69" s="245" t="s">
        <v>177</v>
      </c>
      <c r="BU69" s="245"/>
      <c r="BV69" s="245"/>
    </row>
    <row r="70" spans="1:74" ht="76.5" x14ac:dyDescent="0.2">
      <c r="A70" s="250">
        <v>3</v>
      </c>
      <c r="B70" s="248" t="s">
        <v>1096</v>
      </c>
      <c r="C70" s="245">
        <v>9</v>
      </c>
      <c r="D70" s="245">
        <v>8</v>
      </c>
      <c r="E70" s="245">
        <v>7</v>
      </c>
      <c r="F70" s="245">
        <v>9</v>
      </c>
      <c r="G70" s="245">
        <v>8</v>
      </c>
      <c r="H70" s="245">
        <v>9</v>
      </c>
      <c r="I70" s="245">
        <v>8</v>
      </c>
      <c r="J70" s="245">
        <v>9</v>
      </c>
      <c r="K70" s="245">
        <v>8</v>
      </c>
      <c r="L70" s="245">
        <v>10</v>
      </c>
      <c r="M70" s="245">
        <v>10</v>
      </c>
      <c r="N70" s="245">
        <v>9</v>
      </c>
      <c r="O70" s="245">
        <v>9</v>
      </c>
      <c r="P70" s="245">
        <v>8</v>
      </c>
      <c r="Q70" s="245">
        <v>8</v>
      </c>
      <c r="R70" s="245"/>
      <c r="S70" s="245">
        <v>10</v>
      </c>
      <c r="T70" s="245">
        <v>9</v>
      </c>
      <c r="U70" s="245"/>
      <c r="V70" s="245" t="s">
        <v>177</v>
      </c>
      <c r="W70" s="245"/>
      <c r="X70" s="245"/>
      <c r="Y70" s="245"/>
      <c r="Z70" s="245"/>
      <c r="AA70" s="245"/>
      <c r="AB70" s="245"/>
      <c r="AC70" s="245"/>
      <c r="AD70" s="245"/>
      <c r="AE70" s="245" t="s">
        <v>177</v>
      </c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5"/>
      <c r="AV70" s="245"/>
      <c r="AW70" s="245"/>
      <c r="AX70" s="245"/>
      <c r="AY70" s="245"/>
      <c r="AZ70" s="245"/>
      <c r="BA70" s="245"/>
      <c r="BB70" s="245">
        <v>10</v>
      </c>
      <c r="BC70" s="245"/>
      <c r="BD70" s="245"/>
      <c r="BE70" s="245"/>
      <c r="BF70" s="245"/>
      <c r="BG70" s="245"/>
      <c r="BH70" s="245"/>
      <c r="BI70" s="245"/>
      <c r="BJ70" s="245"/>
      <c r="BK70" s="245"/>
      <c r="BL70" s="245"/>
      <c r="BM70" s="245"/>
      <c r="BN70" s="245"/>
      <c r="BO70" s="245"/>
      <c r="BP70" s="245"/>
      <c r="BQ70" s="245"/>
      <c r="BR70" s="245"/>
      <c r="BS70" s="245"/>
      <c r="BT70" s="245" t="s">
        <v>177</v>
      </c>
      <c r="BU70" s="245"/>
      <c r="BV70" s="245"/>
    </row>
    <row r="71" spans="1:74" ht="63.75" x14ac:dyDescent="0.2">
      <c r="A71" s="250">
        <v>3</v>
      </c>
      <c r="B71" s="248" t="s">
        <v>1097</v>
      </c>
      <c r="C71" s="245">
        <v>10</v>
      </c>
      <c r="D71" s="245">
        <v>10</v>
      </c>
      <c r="E71" s="245">
        <v>10</v>
      </c>
      <c r="F71" s="245">
        <v>10</v>
      </c>
      <c r="G71" s="245">
        <v>10</v>
      </c>
      <c r="H71" s="245">
        <v>10</v>
      </c>
      <c r="I71" s="245">
        <v>9</v>
      </c>
      <c r="J71" s="245">
        <v>9</v>
      </c>
      <c r="K71" s="245">
        <v>9</v>
      </c>
      <c r="L71" s="245">
        <v>10</v>
      </c>
      <c r="M71" s="245">
        <v>10</v>
      </c>
      <c r="N71" s="245">
        <v>10</v>
      </c>
      <c r="O71" s="245">
        <v>10</v>
      </c>
      <c r="P71" s="245">
        <v>10</v>
      </c>
      <c r="Q71" s="245">
        <v>9</v>
      </c>
      <c r="R71" s="245">
        <v>10</v>
      </c>
      <c r="S71" s="245">
        <v>10</v>
      </c>
      <c r="T71" s="245">
        <v>10</v>
      </c>
      <c r="U71" s="245" t="s">
        <v>177</v>
      </c>
      <c r="V71" s="245" t="s">
        <v>177</v>
      </c>
      <c r="W71" s="245" t="s">
        <v>177</v>
      </c>
      <c r="X71" s="245"/>
      <c r="Y71" s="245" t="s">
        <v>177</v>
      </c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>
        <v>10</v>
      </c>
      <c r="BC71" s="245"/>
      <c r="BD71" s="245"/>
      <c r="BE71" s="245"/>
      <c r="BF71" s="245"/>
      <c r="BG71" s="245"/>
      <c r="BH71" s="245"/>
      <c r="BI71" s="245"/>
      <c r="BJ71" s="245"/>
      <c r="BK71" s="245" t="s">
        <v>177</v>
      </c>
      <c r="BL71" s="245"/>
      <c r="BM71" s="245"/>
      <c r="BN71" s="245"/>
      <c r="BO71" s="245"/>
      <c r="BP71" s="245"/>
      <c r="BQ71" s="245"/>
      <c r="BR71" s="245"/>
      <c r="BS71" s="245"/>
      <c r="BT71" s="245">
        <v>8</v>
      </c>
      <c r="BU71" s="245"/>
      <c r="BV71" s="245"/>
    </row>
    <row r="72" spans="1:74" ht="76.5" x14ac:dyDescent="0.2">
      <c r="A72" s="250">
        <v>3</v>
      </c>
      <c r="B72" s="248" t="s">
        <v>1098</v>
      </c>
      <c r="C72" s="245">
        <v>7</v>
      </c>
      <c r="D72" s="245">
        <v>8</v>
      </c>
      <c r="E72" s="245">
        <v>6</v>
      </c>
      <c r="F72" s="245">
        <v>8</v>
      </c>
      <c r="G72" s="245">
        <v>6</v>
      </c>
      <c r="H72" s="245">
        <v>7</v>
      </c>
      <c r="I72" s="245">
        <v>7</v>
      </c>
      <c r="J72" s="245" t="s">
        <v>177</v>
      </c>
      <c r="K72" s="245"/>
      <c r="L72" s="245" t="s">
        <v>177</v>
      </c>
      <c r="M72" s="245">
        <v>7</v>
      </c>
      <c r="N72" s="245">
        <v>8</v>
      </c>
      <c r="O72" s="245">
        <v>8</v>
      </c>
      <c r="P72" s="245">
        <v>7</v>
      </c>
      <c r="Q72" s="245">
        <v>7</v>
      </c>
      <c r="R72" s="245" t="s">
        <v>177</v>
      </c>
      <c r="S72" s="245">
        <v>9</v>
      </c>
      <c r="T72" s="245">
        <v>7</v>
      </c>
      <c r="U72" s="245" t="s">
        <v>177</v>
      </c>
      <c r="V72" s="245"/>
      <c r="W72" s="245"/>
      <c r="X72" s="245"/>
      <c r="Y72" s="245" t="s">
        <v>177</v>
      </c>
      <c r="Z72" s="245"/>
      <c r="AA72" s="245" t="s">
        <v>177</v>
      </c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>
        <v>10</v>
      </c>
      <c r="BC72" s="245"/>
      <c r="BD72" s="245"/>
      <c r="BE72" s="245"/>
      <c r="BF72" s="245"/>
      <c r="BG72" s="245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245"/>
      <c r="BS72" s="245"/>
      <c r="BT72" s="245"/>
      <c r="BU72" s="245"/>
      <c r="BV72" s="245"/>
    </row>
    <row r="73" spans="1:74" ht="76.5" x14ac:dyDescent="0.2">
      <c r="A73" s="250">
        <v>3</v>
      </c>
      <c r="B73" s="248" t="s">
        <v>1099</v>
      </c>
      <c r="C73" s="245">
        <v>9</v>
      </c>
      <c r="D73" s="245">
        <v>10</v>
      </c>
      <c r="E73" s="245">
        <v>9</v>
      </c>
      <c r="F73" s="245">
        <v>10</v>
      </c>
      <c r="G73" s="245">
        <v>8</v>
      </c>
      <c r="H73" s="245">
        <v>10</v>
      </c>
      <c r="I73" s="245">
        <v>10</v>
      </c>
      <c r="J73" s="245">
        <v>9</v>
      </c>
      <c r="K73" s="245"/>
      <c r="L73" s="245">
        <v>10</v>
      </c>
      <c r="M73" s="245">
        <v>10</v>
      </c>
      <c r="N73" s="245">
        <v>10</v>
      </c>
      <c r="O73" s="245">
        <v>10</v>
      </c>
      <c r="P73" s="245">
        <v>10</v>
      </c>
      <c r="Q73" s="245">
        <v>9</v>
      </c>
      <c r="R73" s="245">
        <v>9</v>
      </c>
      <c r="S73" s="245">
        <v>10</v>
      </c>
      <c r="T73" s="245">
        <v>10</v>
      </c>
      <c r="U73" s="245">
        <v>10</v>
      </c>
      <c r="V73" s="245" t="s">
        <v>177</v>
      </c>
      <c r="W73" s="245" t="s">
        <v>177</v>
      </c>
      <c r="X73" s="245" t="s">
        <v>177</v>
      </c>
      <c r="Y73" s="245" t="s">
        <v>177</v>
      </c>
      <c r="Z73" s="245" t="s">
        <v>177</v>
      </c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  <c r="AO73" s="245"/>
      <c r="AP73" s="245"/>
      <c r="AQ73" s="245"/>
      <c r="AR73" s="245"/>
      <c r="AS73" s="245"/>
      <c r="AT73" s="245"/>
      <c r="AU73" s="245"/>
      <c r="AV73" s="245"/>
      <c r="AW73" s="245"/>
      <c r="AX73" s="245"/>
      <c r="AY73" s="245"/>
      <c r="AZ73" s="245"/>
      <c r="BA73" s="245"/>
      <c r="BB73" s="245">
        <v>10</v>
      </c>
      <c r="BC73" s="245"/>
      <c r="BD73" s="245"/>
      <c r="BE73" s="245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5">
        <v>9</v>
      </c>
      <c r="BU73" s="245"/>
      <c r="BV73" s="245"/>
    </row>
    <row r="74" spans="1:74" ht="63.75" x14ac:dyDescent="0.2">
      <c r="A74" s="250">
        <v>3</v>
      </c>
      <c r="B74" s="248" t="s">
        <v>1100</v>
      </c>
      <c r="C74" s="245">
        <v>9</v>
      </c>
      <c r="D74" s="245">
        <v>9</v>
      </c>
      <c r="E74" s="245">
        <v>7</v>
      </c>
      <c r="F74" s="245">
        <v>9</v>
      </c>
      <c r="G74" s="245">
        <v>8</v>
      </c>
      <c r="H74" s="245">
        <v>9</v>
      </c>
      <c r="I74" s="245">
        <v>10</v>
      </c>
      <c r="J74" s="245">
        <v>8</v>
      </c>
      <c r="K74" s="245">
        <v>10</v>
      </c>
      <c r="L74" s="245">
        <v>8</v>
      </c>
      <c r="M74" s="245">
        <v>10</v>
      </c>
      <c r="N74" s="245">
        <v>8</v>
      </c>
      <c r="O74" s="245">
        <v>9</v>
      </c>
      <c r="P74" s="245">
        <v>9</v>
      </c>
      <c r="Q74" s="245">
        <v>8</v>
      </c>
      <c r="R74" s="245">
        <v>8</v>
      </c>
      <c r="S74" s="245">
        <v>10</v>
      </c>
      <c r="T74" s="245">
        <v>9</v>
      </c>
      <c r="U74" s="245">
        <v>9</v>
      </c>
      <c r="V74" s="245" t="s">
        <v>177</v>
      </c>
      <c r="W74" s="245" t="s">
        <v>177</v>
      </c>
      <c r="X74" s="245"/>
      <c r="Y74" s="245" t="s">
        <v>177</v>
      </c>
      <c r="Z74" s="245" t="s">
        <v>177</v>
      </c>
      <c r="AA74" s="245"/>
      <c r="AB74" s="245"/>
      <c r="AC74" s="245"/>
      <c r="AD74" s="245"/>
      <c r="AE74" s="245" t="s">
        <v>177</v>
      </c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5"/>
      <c r="AV74" s="245"/>
      <c r="AW74" s="245"/>
      <c r="AX74" s="245"/>
      <c r="AY74" s="245"/>
      <c r="AZ74" s="245"/>
      <c r="BA74" s="245"/>
      <c r="BB74" s="245">
        <v>10</v>
      </c>
      <c r="BC74" s="245"/>
      <c r="BD74" s="245"/>
      <c r="BE74" s="245"/>
      <c r="BF74" s="245"/>
      <c r="BG74" s="245"/>
      <c r="BH74" s="245"/>
      <c r="BI74" s="245"/>
      <c r="BJ74" s="245"/>
      <c r="BK74" s="245"/>
      <c r="BL74" s="245"/>
      <c r="BM74" s="245"/>
      <c r="BN74" s="245"/>
      <c r="BO74" s="245"/>
      <c r="BP74" s="245"/>
      <c r="BQ74" s="245"/>
      <c r="BR74" s="245"/>
      <c r="BS74" s="245"/>
      <c r="BT74" s="245">
        <v>9</v>
      </c>
      <c r="BU74" s="245"/>
      <c r="BV74" s="245"/>
    </row>
    <row r="75" spans="1:74" ht="63.75" x14ac:dyDescent="0.2">
      <c r="A75" s="250">
        <v>3</v>
      </c>
      <c r="B75" s="248" t="s">
        <v>1101</v>
      </c>
      <c r="C75" s="245">
        <v>10</v>
      </c>
      <c r="D75" s="245">
        <v>10</v>
      </c>
      <c r="E75" s="245">
        <v>10</v>
      </c>
      <c r="F75" s="245">
        <v>9</v>
      </c>
      <c r="G75" s="245">
        <v>10</v>
      </c>
      <c r="H75" s="245">
        <v>9</v>
      </c>
      <c r="I75" s="245">
        <v>9</v>
      </c>
      <c r="J75" s="245">
        <v>9</v>
      </c>
      <c r="K75" s="245">
        <v>9</v>
      </c>
      <c r="L75" s="245">
        <v>10</v>
      </c>
      <c r="M75" s="245">
        <v>10</v>
      </c>
      <c r="N75" s="245">
        <v>9</v>
      </c>
      <c r="O75" s="245">
        <v>9</v>
      </c>
      <c r="P75" s="245">
        <v>9</v>
      </c>
      <c r="Q75" s="245">
        <v>9</v>
      </c>
      <c r="R75" s="245">
        <v>9</v>
      </c>
      <c r="S75" s="245">
        <v>10</v>
      </c>
      <c r="T75" s="245">
        <v>9</v>
      </c>
      <c r="U75" s="245">
        <v>10</v>
      </c>
      <c r="V75" s="245" t="s">
        <v>177</v>
      </c>
      <c r="W75" s="245"/>
      <c r="X75" s="245" t="s">
        <v>177</v>
      </c>
      <c r="Y75" s="245" t="s">
        <v>177</v>
      </c>
      <c r="Z75" s="245" t="s">
        <v>177</v>
      </c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5"/>
      <c r="AV75" s="245"/>
      <c r="AW75" s="245"/>
      <c r="AX75" s="245"/>
      <c r="AY75" s="245"/>
      <c r="AZ75" s="245"/>
      <c r="BA75" s="245"/>
      <c r="BB75" s="245">
        <v>9</v>
      </c>
      <c r="BC75" s="245"/>
      <c r="BD75" s="245"/>
      <c r="BE75" s="245"/>
      <c r="BF75" s="245"/>
      <c r="BG75" s="245"/>
      <c r="BH75" s="245"/>
      <c r="BI75" s="245"/>
      <c r="BJ75" s="245"/>
      <c r="BK75" s="245"/>
      <c r="BL75" s="245"/>
      <c r="BM75" s="245"/>
      <c r="BN75" s="245"/>
      <c r="BO75" s="245"/>
      <c r="BP75" s="245"/>
      <c r="BQ75" s="245"/>
      <c r="BR75" s="245"/>
      <c r="BS75" s="245"/>
      <c r="BT75" s="245" t="s">
        <v>177</v>
      </c>
      <c r="BU75" s="245"/>
      <c r="BV75" s="245"/>
    </row>
    <row r="76" spans="1:74" ht="63.75" x14ac:dyDescent="0.2">
      <c r="A76" s="250">
        <v>3</v>
      </c>
      <c r="B76" s="248" t="s">
        <v>1102</v>
      </c>
      <c r="C76" s="245">
        <v>6</v>
      </c>
      <c r="D76" s="245">
        <v>8</v>
      </c>
      <c r="E76" s="245">
        <v>6</v>
      </c>
      <c r="F76" s="245">
        <v>8</v>
      </c>
      <c r="G76" s="245">
        <v>7</v>
      </c>
      <c r="H76" s="245">
        <v>9</v>
      </c>
      <c r="I76" s="245">
        <v>9</v>
      </c>
      <c r="J76" s="245">
        <v>6</v>
      </c>
      <c r="K76" s="245" t="s">
        <v>177</v>
      </c>
      <c r="L76" s="245">
        <v>8</v>
      </c>
      <c r="M76" s="245" t="s">
        <v>177</v>
      </c>
      <c r="N76" s="245">
        <v>6</v>
      </c>
      <c r="O76" s="245">
        <v>7</v>
      </c>
      <c r="P76" s="245">
        <v>9</v>
      </c>
      <c r="Q76" s="245">
        <v>6</v>
      </c>
      <c r="R76" s="245" t="s">
        <v>177</v>
      </c>
      <c r="S76" s="245">
        <v>7</v>
      </c>
      <c r="T76" s="245">
        <v>5</v>
      </c>
      <c r="U76" s="245">
        <v>7</v>
      </c>
      <c r="V76" s="245" t="s">
        <v>177</v>
      </c>
      <c r="W76" s="245">
        <v>6</v>
      </c>
      <c r="X76" s="245"/>
      <c r="Y76" s="245"/>
      <c r="Z76" s="245">
        <v>8</v>
      </c>
      <c r="AA76" s="245">
        <v>6</v>
      </c>
      <c r="AB76" s="245"/>
      <c r="AC76" s="245"/>
      <c r="AD76" s="245"/>
      <c r="AE76" s="245"/>
      <c r="AF76" s="245"/>
      <c r="AG76" s="245"/>
      <c r="AH76" s="245"/>
      <c r="AI76" s="245"/>
      <c r="AJ76" s="245"/>
      <c r="AK76" s="245" t="s">
        <v>177</v>
      </c>
      <c r="AL76" s="245"/>
      <c r="AM76" s="245"/>
      <c r="AN76" s="245"/>
      <c r="AO76" s="245"/>
      <c r="AP76" s="245"/>
      <c r="AQ76" s="245"/>
      <c r="AR76" s="245"/>
      <c r="AS76" s="245"/>
      <c r="AT76" s="245" t="s">
        <v>177</v>
      </c>
      <c r="AU76" s="245"/>
      <c r="AV76" s="245"/>
      <c r="AW76" s="245"/>
      <c r="AX76" s="245"/>
      <c r="AY76" s="245"/>
      <c r="AZ76" s="245"/>
      <c r="BA76" s="245"/>
      <c r="BB76" s="245" t="s">
        <v>177</v>
      </c>
      <c r="BC76" s="245"/>
      <c r="BD76" s="245"/>
      <c r="BE76" s="245"/>
      <c r="BF76" s="245"/>
      <c r="BG76" s="245"/>
      <c r="BH76" s="245"/>
      <c r="BI76" s="245"/>
      <c r="BJ76" s="245"/>
      <c r="BK76" s="245"/>
      <c r="BL76" s="245"/>
      <c r="BM76" s="245"/>
      <c r="BN76" s="245"/>
      <c r="BO76" s="245"/>
      <c r="BP76" s="245"/>
      <c r="BQ76" s="245"/>
      <c r="BR76" s="245"/>
      <c r="BS76" s="245"/>
      <c r="BT76" s="245"/>
      <c r="BU76" s="245"/>
      <c r="BV76" s="245"/>
    </row>
    <row r="77" spans="1:74" ht="63.75" x14ac:dyDescent="0.2">
      <c r="A77" s="250">
        <v>3</v>
      </c>
      <c r="B77" s="248" t="s">
        <v>1103</v>
      </c>
      <c r="C77" s="245">
        <v>10</v>
      </c>
      <c r="D77" s="245">
        <v>9</v>
      </c>
      <c r="E77" s="245">
        <v>10</v>
      </c>
      <c r="F77" s="245">
        <v>8</v>
      </c>
      <c r="G77" s="245">
        <v>9</v>
      </c>
      <c r="H77" s="245">
        <v>10</v>
      </c>
      <c r="I77" s="245">
        <v>8</v>
      </c>
      <c r="J77" s="245">
        <v>9</v>
      </c>
      <c r="K77" s="245">
        <v>9</v>
      </c>
      <c r="L77" s="245">
        <v>10</v>
      </c>
      <c r="M77" s="245">
        <v>10</v>
      </c>
      <c r="N77" s="245">
        <v>9</v>
      </c>
      <c r="O77" s="245">
        <v>10</v>
      </c>
      <c r="P77" s="245">
        <v>10</v>
      </c>
      <c r="Q77" s="245">
        <v>8</v>
      </c>
      <c r="R77" s="245">
        <v>9</v>
      </c>
      <c r="S77" s="245" t="s">
        <v>177</v>
      </c>
      <c r="T77" s="245">
        <v>10</v>
      </c>
      <c r="U77" s="245">
        <v>10</v>
      </c>
      <c r="V77" s="245"/>
      <c r="W77" s="245"/>
      <c r="X77" s="245" t="s">
        <v>177</v>
      </c>
      <c r="Y77" s="245" t="s">
        <v>177</v>
      </c>
      <c r="Z77" s="245" t="s">
        <v>177</v>
      </c>
      <c r="AA77" s="245"/>
      <c r="AB77" s="245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5"/>
      <c r="AV77" s="245"/>
      <c r="AW77" s="245"/>
      <c r="AX77" s="245"/>
      <c r="AY77" s="245"/>
      <c r="AZ77" s="245"/>
      <c r="BA77" s="245"/>
      <c r="BB77" s="245">
        <v>9</v>
      </c>
      <c r="BC77" s="245"/>
      <c r="BD77" s="245"/>
      <c r="BE77" s="245"/>
      <c r="BF77" s="245"/>
      <c r="BG77" s="245"/>
      <c r="BH77" s="245"/>
      <c r="BI77" s="245"/>
      <c r="BJ77" s="245" t="s">
        <v>177</v>
      </c>
      <c r="BK77" s="245"/>
      <c r="BL77" s="245"/>
      <c r="BM77" s="245"/>
      <c r="BN77" s="245"/>
      <c r="BO77" s="245"/>
      <c r="BP77" s="245"/>
      <c r="BQ77" s="245"/>
      <c r="BR77" s="245"/>
      <c r="BS77" s="245"/>
      <c r="BT77" s="245">
        <v>9</v>
      </c>
      <c r="BU77" s="245"/>
      <c r="BV77" s="245"/>
    </row>
    <row r="78" spans="1:74" ht="51" x14ac:dyDescent="0.2">
      <c r="A78" s="250">
        <v>3</v>
      </c>
      <c r="B78" s="248" t="s">
        <v>1104</v>
      </c>
      <c r="C78" s="245">
        <v>9</v>
      </c>
      <c r="D78" s="245">
        <v>10</v>
      </c>
      <c r="E78" s="245">
        <v>9</v>
      </c>
      <c r="F78" s="245">
        <v>10</v>
      </c>
      <c r="G78" s="245">
        <v>8</v>
      </c>
      <c r="H78" s="245">
        <v>9</v>
      </c>
      <c r="I78" s="245">
        <v>10</v>
      </c>
      <c r="J78" s="245">
        <v>9</v>
      </c>
      <c r="K78" s="245" t="s">
        <v>177</v>
      </c>
      <c r="L78" s="245">
        <v>9</v>
      </c>
      <c r="M78" s="245" t="s">
        <v>177</v>
      </c>
      <c r="N78" s="245">
        <v>10</v>
      </c>
      <c r="O78" s="245">
        <v>10</v>
      </c>
      <c r="P78" s="245">
        <v>7</v>
      </c>
      <c r="Q78" s="245">
        <v>9</v>
      </c>
      <c r="R78" s="245" t="s">
        <v>177</v>
      </c>
      <c r="S78" s="245">
        <v>10</v>
      </c>
      <c r="T78" s="245">
        <v>9</v>
      </c>
      <c r="U78" s="245" t="s">
        <v>177</v>
      </c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5"/>
      <c r="AZ78" s="245"/>
      <c r="BA78" s="245"/>
      <c r="BB78" s="245"/>
      <c r="BC78" s="245"/>
      <c r="BD78" s="245"/>
      <c r="BE78" s="245"/>
      <c r="BF78" s="245"/>
      <c r="BG78" s="245"/>
      <c r="BH78" s="245"/>
      <c r="BI78" s="245"/>
      <c r="BJ78" s="245"/>
      <c r="BK78" s="245"/>
      <c r="BL78" s="245"/>
      <c r="BM78" s="245"/>
      <c r="BN78" s="245"/>
      <c r="BO78" s="245"/>
      <c r="BP78" s="245"/>
      <c r="BQ78" s="245"/>
      <c r="BR78" s="245"/>
      <c r="BS78" s="245"/>
      <c r="BT78" s="245" t="s">
        <v>177</v>
      </c>
      <c r="BU78" s="245"/>
      <c r="BV78" s="245"/>
    </row>
    <row r="79" spans="1:74" ht="63.75" x14ac:dyDescent="0.2">
      <c r="A79" s="250">
        <v>3</v>
      </c>
      <c r="B79" s="248" t="s">
        <v>1105</v>
      </c>
      <c r="C79" s="245">
        <v>9</v>
      </c>
      <c r="D79" s="245">
        <v>9</v>
      </c>
      <c r="E79" s="245">
        <v>6</v>
      </c>
      <c r="F79" s="245">
        <v>8</v>
      </c>
      <c r="G79" s="245">
        <v>7</v>
      </c>
      <c r="H79" s="245">
        <v>9</v>
      </c>
      <c r="I79" s="245">
        <v>8</v>
      </c>
      <c r="J79" s="245">
        <v>8</v>
      </c>
      <c r="K79" s="245"/>
      <c r="L79" s="245"/>
      <c r="M79" s="245">
        <v>9</v>
      </c>
      <c r="N79" s="245" t="s">
        <v>177</v>
      </c>
      <c r="O79" s="245">
        <v>9</v>
      </c>
      <c r="P79" s="245">
        <v>8</v>
      </c>
      <c r="Q79" s="245"/>
      <c r="R79" s="245">
        <v>8</v>
      </c>
      <c r="S79" s="245">
        <v>9</v>
      </c>
      <c r="T79" s="245">
        <v>9</v>
      </c>
      <c r="U79" s="245"/>
      <c r="V79" s="245" t="s">
        <v>177</v>
      </c>
      <c r="W79" s="245" t="s">
        <v>177</v>
      </c>
      <c r="X79" s="245" t="s">
        <v>177</v>
      </c>
      <c r="Y79" s="245" t="s">
        <v>177</v>
      </c>
      <c r="Z79" s="245"/>
      <c r="AA79" s="245"/>
      <c r="AB79" s="245"/>
      <c r="AC79" s="245"/>
      <c r="AD79" s="245"/>
      <c r="AE79" s="245" t="s">
        <v>177</v>
      </c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5"/>
      <c r="AV79" s="245"/>
      <c r="AW79" s="245"/>
      <c r="AX79" s="245"/>
      <c r="AY79" s="245"/>
      <c r="AZ79" s="245"/>
      <c r="BA79" s="245"/>
      <c r="BB79" s="245">
        <v>8</v>
      </c>
      <c r="BC79" s="245"/>
      <c r="BD79" s="245"/>
      <c r="BE79" s="245"/>
      <c r="BF79" s="245"/>
      <c r="BG79" s="245"/>
      <c r="BH79" s="245"/>
      <c r="BI79" s="245"/>
      <c r="BJ79" s="245">
        <v>8</v>
      </c>
      <c r="BK79" s="245"/>
      <c r="BL79" s="245"/>
      <c r="BM79" s="245"/>
      <c r="BN79" s="245"/>
      <c r="BO79" s="245"/>
      <c r="BP79" s="245"/>
      <c r="BQ79" s="245"/>
      <c r="BR79" s="245"/>
      <c r="BS79" s="245"/>
      <c r="BT79" s="245">
        <v>9</v>
      </c>
      <c r="BU79" s="245"/>
      <c r="BV79" s="245"/>
    </row>
    <row r="80" spans="1:74" ht="63.75" x14ac:dyDescent="0.2">
      <c r="A80" s="250">
        <v>3</v>
      </c>
      <c r="B80" s="248" t="s">
        <v>1106</v>
      </c>
      <c r="C80" s="245">
        <v>8</v>
      </c>
      <c r="D80" s="245">
        <v>8</v>
      </c>
      <c r="E80" s="245">
        <v>7</v>
      </c>
      <c r="F80" s="245">
        <v>9</v>
      </c>
      <c r="G80" s="245">
        <v>9</v>
      </c>
      <c r="H80" s="245">
        <v>10</v>
      </c>
      <c r="I80" s="245">
        <v>9</v>
      </c>
      <c r="J80" s="245">
        <v>9</v>
      </c>
      <c r="K80" s="245">
        <v>7</v>
      </c>
      <c r="L80" s="245">
        <v>9</v>
      </c>
      <c r="M80" s="245">
        <v>9</v>
      </c>
      <c r="N80" s="245">
        <v>8</v>
      </c>
      <c r="O80" s="245">
        <v>10</v>
      </c>
      <c r="P80" s="245">
        <v>10</v>
      </c>
      <c r="Q80" s="245">
        <v>8</v>
      </c>
      <c r="R80" s="245">
        <v>9</v>
      </c>
      <c r="S80" s="245" t="s">
        <v>177</v>
      </c>
      <c r="T80" s="245">
        <v>10</v>
      </c>
      <c r="U80" s="245">
        <v>9</v>
      </c>
      <c r="V80" s="245"/>
      <c r="W80" s="245"/>
      <c r="X80" s="245" t="s">
        <v>177</v>
      </c>
      <c r="Y80" s="245" t="s">
        <v>177</v>
      </c>
      <c r="Z80" s="245" t="s">
        <v>177</v>
      </c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 t="s">
        <v>177</v>
      </c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5"/>
      <c r="BP80" s="245"/>
      <c r="BQ80" s="245"/>
      <c r="BR80" s="245"/>
      <c r="BS80" s="245"/>
      <c r="BT80" s="245" t="s">
        <v>177</v>
      </c>
      <c r="BU80" s="245"/>
      <c r="BV80" s="245"/>
    </row>
    <row r="81" spans="1:74" ht="51" x14ac:dyDescent="0.2">
      <c r="A81" s="250">
        <v>3</v>
      </c>
      <c r="B81" s="248" t="s">
        <v>1107</v>
      </c>
      <c r="C81" s="245">
        <v>9</v>
      </c>
      <c r="D81" s="245">
        <v>9</v>
      </c>
      <c r="E81" s="245">
        <v>6</v>
      </c>
      <c r="F81" s="245">
        <v>9</v>
      </c>
      <c r="G81" s="245">
        <v>7</v>
      </c>
      <c r="H81" s="245">
        <v>9</v>
      </c>
      <c r="I81" s="245">
        <v>10</v>
      </c>
      <c r="J81" s="245">
        <v>8</v>
      </c>
      <c r="K81" s="245"/>
      <c r="L81" s="245" t="s">
        <v>177</v>
      </c>
      <c r="M81" s="245">
        <v>8</v>
      </c>
      <c r="N81" s="245">
        <v>8</v>
      </c>
      <c r="O81" s="245">
        <v>9</v>
      </c>
      <c r="P81" s="245">
        <v>9</v>
      </c>
      <c r="Q81" s="245">
        <v>8</v>
      </c>
      <c r="R81" s="245">
        <v>9</v>
      </c>
      <c r="S81" s="245">
        <v>10</v>
      </c>
      <c r="T81" s="245">
        <v>10</v>
      </c>
      <c r="U81" s="245" t="s">
        <v>177</v>
      </c>
      <c r="V81" s="245"/>
      <c r="W81" s="245"/>
      <c r="X81" s="245" t="s">
        <v>177</v>
      </c>
      <c r="Y81" s="245" t="s">
        <v>177</v>
      </c>
      <c r="Z81" s="245"/>
      <c r="AA81" s="245" t="s">
        <v>177</v>
      </c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>
        <v>9</v>
      </c>
      <c r="BC81" s="245"/>
      <c r="BD81" s="245"/>
      <c r="BE81" s="245"/>
      <c r="BF81" s="245" t="s">
        <v>177</v>
      </c>
      <c r="BG81" s="245"/>
      <c r="BH81" s="245"/>
      <c r="BI81" s="245"/>
      <c r="BJ81" s="245"/>
      <c r="BK81" s="245"/>
      <c r="BL81" s="245"/>
      <c r="BM81" s="245"/>
      <c r="BN81" s="245"/>
      <c r="BO81" s="245"/>
      <c r="BP81" s="245"/>
      <c r="BQ81" s="245"/>
      <c r="BR81" s="245"/>
      <c r="BS81" s="245"/>
      <c r="BT81" s="245">
        <v>9</v>
      </c>
      <c r="BU81" s="245"/>
      <c r="BV81" s="245"/>
    </row>
    <row r="82" spans="1:74" ht="76.5" x14ac:dyDescent="0.2">
      <c r="A82" s="250">
        <v>3</v>
      </c>
      <c r="B82" s="248" t="s">
        <v>1108</v>
      </c>
      <c r="C82" s="245">
        <v>9</v>
      </c>
      <c r="D82" s="245">
        <v>8</v>
      </c>
      <c r="E82" s="245">
        <v>9</v>
      </c>
      <c r="F82" s="245">
        <v>10</v>
      </c>
      <c r="G82" s="245">
        <v>9</v>
      </c>
      <c r="H82" s="245">
        <v>9</v>
      </c>
      <c r="I82" s="245">
        <v>9</v>
      </c>
      <c r="J82" s="245">
        <v>9</v>
      </c>
      <c r="K82" s="245">
        <v>7</v>
      </c>
      <c r="L82" s="245">
        <v>10</v>
      </c>
      <c r="M82" s="245">
        <v>10</v>
      </c>
      <c r="N82" s="245">
        <v>8</v>
      </c>
      <c r="O82" s="245" t="s">
        <v>177</v>
      </c>
      <c r="P82" s="245">
        <v>9</v>
      </c>
      <c r="Q82" s="245">
        <v>9</v>
      </c>
      <c r="R82" s="245">
        <v>10</v>
      </c>
      <c r="S82" s="245">
        <v>9</v>
      </c>
      <c r="T82" s="245"/>
      <c r="U82" s="245">
        <v>9</v>
      </c>
      <c r="V82" s="245">
        <v>9</v>
      </c>
      <c r="W82" s="245" t="s">
        <v>177</v>
      </c>
      <c r="X82" s="245">
        <v>8</v>
      </c>
      <c r="Y82" s="245"/>
      <c r="Z82" s="245"/>
      <c r="AA82" s="245">
        <v>7</v>
      </c>
      <c r="AB82" s="245"/>
      <c r="AC82" s="245">
        <v>9</v>
      </c>
      <c r="AD82" s="245"/>
      <c r="AE82" s="245">
        <v>9</v>
      </c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>
        <v>9</v>
      </c>
      <c r="AZ82" s="245">
        <v>10</v>
      </c>
      <c r="BA82" s="245"/>
      <c r="BB82" s="245">
        <v>8</v>
      </c>
      <c r="BC82" s="245"/>
      <c r="BD82" s="245"/>
      <c r="BE82" s="245"/>
      <c r="BF82" s="245"/>
      <c r="BG82" s="245"/>
      <c r="BH82" s="245"/>
      <c r="BI82" s="245" t="s">
        <v>177</v>
      </c>
      <c r="BJ82" s="245"/>
      <c r="BK82" s="245"/>
      <c r="BL82" s="245"/>
      <c r="BM82" s="245"/>
      <c r="BN82" s="245"/>
      <c r="BO82" s="245"/>
      <c r="BP82" s="245"/>
      <c r="BQ82" s="245"/>
      <c r="BR82" s="245"/>
      <c r="BS82" s="245"/>
      <c r="BT82" s="245" t="s">
        <v>177</v>
      </c>
      <c r="BU82" s="245"/>
      <c r="BV82" s="245"/>
    </row>
    <row r="83" spans="1:74" ht="76.5" x14ac:dyDescent="0.2">
      <c r="A83" s="250">
        <v>3</v>
      </c>
      <c r="B83" s="248" t="s">
        <v>1109</v>
      </c>
      <c r="C83" s="245">
        <v>8</v>
      </c>
      <c r="D83" s="245">
        <v>9</v>
      </c>
      <c r="E83" s="245">
        <v>7</v>
      </c>
      <c r="F83" s="245">
        <v>9</v>
      </c>
      <c r="G83" s="245">
        <v>9</v>
      </c>
      <c r="H83" s="245">
        <v>10</v>
      </c>
      <c r="I83" s="245">
        <v>8</v>
      </c>
      <c r="J83" s="245">
        <v>8</v>
      </c>
      <c r="K83" s="245">
        <v>7</v>
      </c>
      <c r="L83" s="245">
        <v>9</v>
      </c>
      <c r="M83" s="245">
        <v>9</v>
      </c>
      <c r="N83" s="245">
        <v>8</v>
      </c>
      <c r="O83" s="245">
        <v>8</v>
      </c>
      <c r="P83" s="245">
        <v>9</v>
      </c>
      <c r="Q83" s="245">
        <v>8</v>
      </c>
      <c r="R83" s="245">
        <v>9</v>
      </c>
      <c r="S83" s="245">
        <v>9</v>
      </c>
      <c r="T83" s="245">
        <v>10</v>
      </c>
      <c r="U83" s="245">
        <v>8</v>
      </c>
      <c r="V83" s="245" t="s">
        <v>177</v>
      </c>
      <c r="W83" s="245">
        <v>10</v>
      </c>
      <c r="X83" s="245">
        <v>7</v>
      </c>
      <c r="Y83" s="245" t="s">
        <v>177</v>
      </c>
      <c r="Z83" s="245" t="s">
        <v>177</v>
      </c>
      <c r="AA83" s="245" t="s">
        <v>177</v>
      </c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>
        <v>9</v>
      </c>
      <c r="BC83" s="245"/>
      <c r="BD83" s="245"/>
      <c r="BE83" s="245"/>
      <c r="BF83" s="245"/>
      <c r="BG83" s="245"/>
      <c r="BH83" s="245"/>
      <c r="BI83" s="245"/>
      <c r="BJ83" s="245"/>
      <c r="BK83" s="245" t="s">
        <v>177</v>
      </c>
      <c r="BL83" s="245"/>
      <c r="BM83" s="245"/>
      <c r="BN83" s="245"/>
      <c r="BO83" s="245"/>
      <c r="BP83" s="245"/>
      <c r="BQ83" s="245"/>
      <c r="BR83" s="245"/>
      <c r="BS83" s="245"/>
      <c r="BT83" s="245">
        <v>9</v>
      </c>
      <c r="BU83" s="245"/>
      <c r="BV83" s="245"/>
    </row>
    <row r="84" spans="1:74" ht="76.5" x14ac:dyDescent="0.2">
      <c r="A84" s="250">
        <v>3</v>
      </c>
      <c r="B84" s="248" t="s">
        <v>1110</v>
      </c>
      <c r="C84" s="245">
        <v>8</v>
      </c>
      <c r="D84" s="245">
        <v>9</v>
      </c>
      <c r="E84" s="245">
        <v>8</v>
      </c>
      <c r="F84" s="245">
        <v>9</v>
      </c>
      <c r="G84" s="245">
        <v>6</v>
      </c>
      <c r="H84" s="245">
        <v>9</v>
      </c>
      <c r="I84" s="245">
        <v>9</v>
      </c>
      <c r="J84" s="245">
        <v>8</v>
      </c>
      <c r="K84" s="245"/>
      <c r="L84" s="245">
        <v>10</v>
      </c>
      <c r="M84" s="245" t="s">
        <v>177</v>
      </c>
      <c r="N84" s="245">
        <v>9</v>
      </c>
      <c r="O84" s="245">
        <v>9</v>
      </c>
      <c r="P84" s="245">
        <v>9</v>
      </c>
      <c r="Q84" s="245">
        <v>9</v>
      </c>
      <c r="R84" s="245">
        <v>6</v>
      </c>
      <c r="S84" s="245">
        <v>9</v>
      </c>
      <c r="T84" s="245">
        <v>9</v>
      </c>
      <c r="U84" s="245">
        <v>7</v>
      </c>
      <c r="V84" s="245" t="s">
        <v>177</v>
      </c>
      <c r="W84" s="245">
        <v>8</v>
      </c>
      <c r="X84" s="245" t="s">
        <v>177</v>
      </c>
      <c r="Y84" s="245" t="s">
        <v>177</v>
      </c>
      <c r="Z84" s="245" t="s">
        <v>177</v>
      </c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>
        <v>10</v>
      </c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45"/>
      <c r="BP84" s="245"/>
      <c r="BQ84" s="245"/>
      <c r="BR84" s="245"/>
      <c r="BS84" s="245"/>
      <c r="BT84" s="245">
        <v>8</v>
      </c>
      <c r="BU84" s="245"/>
      <c r="BV84" s="245"/>
    </row>
    <row r="85" spans="1:74" ht="63.75" x14ac:dyDescent="0.2">
      <c r="A85" s="250">
        <v>3</v>
      </c>
      <c r="B85" s="248" t="s">
        <v>1111</v>
      </c>
      <c r="C85" s="245">
        <v>9</v>
      </c>
      <c r="D85" s="245">
        <v>8</v>
      </c>
      <c r="E85" s="245">
        <v>7</v>
      </c>
      <c r="F85" s="245">
        <v>9</v>
      </c>
      <c r="G85" s="245">
        <v>10</v>
      </c>
      <c r="H85" s="245">
        <v>10</v>
      </c>
      <c r="I85" s="245">
        <v>9</v>
      </c>
      <c r="J85" s="245">
        <v>8</v>
      </c>
      <c r="K85" s="245"/>
      <c r="L85" s="245">
        <v>9</v>
      </c>
      <c r="M85" s="245">
        <v>8</v>
      </c>
      <c r="N85" s="245" t="s">
        <v>177</v>
      </c>
      <c r="O85" s="245">
        <v>7</v>
      </c>
      <c r="P85" s="245">
        <v>8</v>
      </c>
      <c r="Q85" s="245"/>
      <c r="R85" s="245">
        <v>10</v>
      </c>
      <c r="S85" s="245">
        <v>9</v>
      </c>
      <c r="T85" s="245">
        <v>9</v>
      </c>
      <c r="U85" s="245">
        <v>9</v>
      </c>
      <c r="V85" s="245" t="s">
        <v>177</v>
      </c>
      <c r="W85" s="245" t="s">
        <v>177</v>
      </c>
      <c r="X85" s="245" t="s">
        <v>177</v>
      </c>
      <c r="Y85" s="245" t="s">
        <v>177</v>
      </c>
      <c r="Z85" s="245" t="s">
        <v>177</v>
      </c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5"/>
      <c r="BP85" s="245"/>
      <c r="BQ85" s="245"/>
      <c r="BR85" s="245"/>
      <c r="BS85" s="245"/>
      <c r="BT85" s="245">
        <v>9</v>
      </c>
      <c r="BU85" s="245"/>
      <c r="BV85" s="245"/>
    </row>
    <row r="86" spans="1:74" ht="63.75" x14ac:dyDescent="0.2">
      <c r="A86" s="250">
        <v>3</v>
      </c>
      <c r="B86" s="248" t="s">
        <v>1112</v>
      </c>
      <c r="C86" s="245">
        <v>8</v>
      </c>
      <c r="D86" s="245">
        <v>9</v>
      </c>
      <c r="E86" s="245">
        <v>8</v>
      </c>
      <c r="F86" s="245">
        <v>6</v>
      </c>
      <c r="G86" s="245">
        <v>10</v>
      </c>
      <c r="H86" s="245">
        <v>8</v>
      </c>
      <c r="I86" s="245">
        <v>8</v>
      </c>
      <c r="J86" s="245">
        <v>8</v>
      </c>
      <c r="K86" s="245" t="s">
        <v>177</v>
      </c>
      <c r="L86" s="245">
        <v>10</v>
      </c>
      <c r="M86" s="245">
        <v>10</v>
      </c>
      <c r="N86" s="245">
        <v>8</v>
      </c>
      <c r="O86" s="245">
        <v>10</v>
      </c>
      <c r="P86" s="245">
        <v>8</v>
      </c>
      <c r="Q86" s="245">
        <v>9</v>
      </c>
      <c r="R86" s="245">
        <v>9</v>
      </c>
      <c r="S86" s="245" t="s">
        <v>177</v>
      </c>
      <c r="T86" s="245">
        <v>9</v>
      </c>
      <c r="U86" s="245"/>
      <c r="V86" s="245"/>
      <c r="W86" s="245">
        <v>9</v>
      </c>
      <c r="X86" s="245" t="s">
        <v>177</v>
      </c>
      <c r="Y86" s="245" t="s">
        <v>177</v>
      </c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>
        <v>8</v>
      </c>
      <c r="BC86" s="245"/>
      <c r="BD86" s="245"/>
      <c r="BE86" s="245"/>
      <c r="BF86" s="245"/>
      <c r="BG86" s="245"/>
      <c r="BH86" s="245" t="s">
        <v>177</v>
      </c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 t="s">
        <v>177</v>
      </c>
      <c r="BU86" s="245"/>
      <c r="BV86" s="245"/>
    </row>
    <row r="87" spans="1:74" ht="63.75" x14ac:dyDescent="0.2">
      <c r="A87" s="250">
        <v>4</v>
      </c>
      <c r="B87" s="248" t="s">
        <v>1113</v>
      </c>
      <c r="C87" s="245">
        <v>10</v>
      </c>
      <c r="D87" s="245">
        <v>10</v>
      </c>
      <c r="E87" s="245">
        <v>9</v>
      </c>
      <c r="F87" s="245">
        <v>9</v>
      </c>
      <c r="G87" s="245">
        <v>9</v>
      </c>
      <c r="H87" s="245">
        <v>10</v>
      </c>
      <c r="I87" s="245">
        <v>6</v>
      </c>
      <c r="J87" s="245">
        <v>9</v>
      </c>
      <c r="K87" s="245">
        <v>9</v>
      </c>
      <c r="L87" s="245">
        <v>10</v>
      </c>
      <c r="M87" s="245">
        <v>8</v>
      </c>
      <c r="N87" s="245">
        <v>8</v>
      </c>
      <c r="O87" s="245">
        <v>9</v>
      </c>
      <c r="P87" s="245">
        <v>9</v>
      </c>
      <c r="Q87" s="245">
        <v>8</v>
      </c>
      <c r="R87" s="245">
        <v>10</v>
      </c>
      <c r="S87" s="245">
        <v>9</v>
      </c>
      <c r="T87" s="245">
        <v>10</v>
      </c>
      <c r="U87" s="245">
        <v>9</v>
      </c>
      <c r="V87" s="245" t="s">
        <v>177</v>
      </c>
      <c r="W87" s="245" t="s">
        <v>177</v>
      </c>
      <c r="X87" s="245" t="s">
        <v>177</v>
      </c>
      <c r="Y87" s="245" t="s">
        <v>177</v>
      </c>
      <c r="Z87" s="245" t="s">
        <v>177</v>
      </c>
      <c r="AA87" s="245" t="s">
        <v>177</v>
      </c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>
        <v>10</v>
      </c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45"/>
      <c r="BP87" s="245"/>
      <c r="BQ87" s="245"/>
      <c r="BR87" s="245"/>
      <c r="BS87" s="245"/>
      <c r="BT87" s="245">
        <v>9</v>
      </c>
      <c r="BU87" s="245"/>
      <c r="BV87" s="245"/>
    </row>
    <row r="88" spans="1:74" ht="76.5" x14ac:dyDescent="0.2">
      <c r="A88" s="250">
        <v>4</v>
      </c>
      <c r="B88" s="248" t="s">
        <v>1114</v>
      </c>
      <c r="C88" s="245">
        <v>8</v>
      </c>
      <c r="D88" s="245">
        <v>8</v>
      </c>
      <c r="E88" s="245">
        <v>7</v>
      </c>
      <c r="F88" s="245">
        <v>9</v>
      </c>
      <c r="G88" s="245">
        <v>8</v>
      </c>
      <c r="H88" s="245">
        <v>9</v>
      </c>
      <c r="I88" s="245">
        <v>8</v>
      </c>
      <c r="J88" s="245">
        <v>8</v>
      </c>
      <c r="K88" s="245">
        <v>7</v>
      </c>
      <c r="L88" s="245">
        <v>9</v>
      </c>
      <c r="M88" s="245">
        <v>8</v>
      </c>
      <c r="N88" s="245">
        <v>9</v>
      </c>
      <c r="O88" s="245">
        <v>9</v>
      </c>
      <c r="P88" s="245">
        <v>8</v>
      </c>
      <c r="Q88" s="245">
        <v>7</v>
      </c>
      <c r="R88" s="245">
        <v>7</v>
      </c>
      <c r="S88" s="245">
        <v>8</v>
      </c>
      <c r="T88" s="245">
        <v>9</v>
      </c>
      <c r="U88" s="245">
        <v>8</v>
      </c>
      <c r="V88" s="245" t="s">
        <v>177</v>
      </c>
      <c r="W88" s="245" t="s">
        <v>177</v>
      </c>
      <c r="X88" s="245"/>
      <c r="Y88" s="245" t="s">
        <v>177</v>
      </c>
      <c r="Z88" s="245"/>
      <c r="AA88" s="245"/>
      <c r="AB88" s="245"/>
      <c r="AC88" s="245"/>
      <c r="AD88" s="245"/>
      <c r="AE88" s="245" t="s">
        <v>177</v>
      </c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 t="s">
        <v>177</v>
      </c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>
        <v>7</v>
      </c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5"/>
      <c r="BP88" s="245"/>
      <c r="BQ88" s="245"/>
      <c r="BR88" s="245"/>
      <c r="BS88" s="245"/>
      <c r="BT88" s="245">
        <v>8</v>
      </c>
      <c r="BU88" s="245"/>
      <c r="BV88" s="245"/>
    </row>
    <row r="89" spans="1:74" ht="63.75" x14ac:dyDescent="0.2">
      <c r="A89" s="250">
        <v>4</v>
      </c>
      <c r="B89" s="248" t="s">
        <v>1115</v>
      </c>
      <c r="C89" s="245">
        <v>9</v>
      </c>
      <c r="D89" s="245">
        <v>9</v>
      </c>
      <c r="E89" s="245">
        <v>7</v>
      </c>
      <c r="F89" s="245">
        <v>9</v>
      </c>
      <c r="G89" s="245">
        <v>9</v>
      </c>
      <c r="H89" s="245">
        <v>10</v>
      </c>
      <c r="I89" s="245">
        <v>9</v>
      </c>
      <c r="J89" s="245">
        <v>8</v>
      </c>
      <c r="K89" s="245">
        <v>9</v>
      </c>
      <c r="L89" s="245">
        <v>10</v>
      </c>
      <c r="M89" s="245">
        <v>9</v>
      </c>
      <c r="N89" s="245">
        <v>8</v>
      </c>
      <c r="O89" s="245">
        <v>9</v>
      </c>
      <c r="P89" s="245">
        <v>9</v>
      </c>
      <c r="Q89" s="245">
        <v>8</v>
      </c>
      <c r="R89" s="245">
        <v>9</v>
      </c>
      <c r="S89" s="245">
        <v>10</v>
      </c>
      <c r="T89" s="245">
        <v>10</v>
      </c>
      <c r="U89" s="245">
        <v>10</v>
      </c>
      <c r="V89" s="245" t="s">
        <v>177</v>
      </c>
      <c r="W89" s="245" t="s">
        <v>177</v>
      </c>
      <c r="X89" s="245" t="s">
        <v>177</v>
      </c>
      <c r="Y89" s="245" t="s">
        <v>177</v>
      </c>
      <c r="Z89" s="245" t="s">
        <v>177</v>
      </c>
      <c r="AA89" s="245" t="s">
        <v>177</v>
      </c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>
        <v>10</v>
      </c>
      <c r="BC89" s="245"/>
      <c r="BD89" s="245"/>
      <c r="BE89" s="245"/>
      <c r="BF89" s="245"/>
      <c r="BG89" s="245"/>
      <c r="BH89" s="245"/>
      <c r="BI89" s="245"/>
      <c r="BJ89" s="245">
        <v>10</v>
      </c>
      <c r="BK89" s="245"/>
      <c r="BL89" s="245"/>
      <c r="BM89" s="245"/>
      <c r="BN89" s="245"/>
      <c r="BO89" s="245"/>
      <c r="BP89" s="245"/>
      <c r="BQ89" s="245"/>
      <c r="BR89" s="245"/>
      <c r="BS89" s="245"/>
      <c r="BT89" s="245">
        <v>9</v>
      </c>
      <c r="BU89" s="245"/>
      <c r="BV89" s="245"/>
    </row>
    <row r="90" spans="1:74" ht="76.5" x14ac:dyDescent="0.2">
      <c r="A90" s="250">
        <v>4</v>
      </c>
      <c r="B90" s="248" t="s">
        <v>1116</v>
      </c>
      <c r="C90" s="245">
        <v>10</v>
      </c>
      <c r="D90" s="245">
        <v>6</v>
      </c>
      <c r="E90" s="245">
        <v>9</v>
      </c>
      <c r="F90" s="245">
        <v>10</v>
      </c>
      <c r="G90" s="245">
        <v>9</v>
      </c>
      <c r="H90" s="245">
        <v>8</v>
      </c>
      <c r="I90" s="245">
        <v>8</v>
      </c>
      <c r="J90" s="245" t="s">
        <v>177</v>
      </c>
      <c r="K90" s="245"/>
      <c r="L90" s="245" t="s">
        <v>177</v>
      </c>
      <c r="M90" s="245" t="s">
        <v>177</v>
      </c>
      <c r="N90" s="245" t="s">
        <v>177</v>
      </c>
      <c r="O90" s="245" t="s">
        <v>177</v>
      </c>
      <c r="P90" s="245" t="s">
        <v>177</v>
      </c>
      <c r="Q90" s="245"/>
      <c r="R90" s="245"/>
      <c r="S90" s="245"/>
      <c r="T90" s="245"/>
      <c r="U90" s="245"/>
      <c r="V90" s="245"/>
      <c r="W90" s="245" t="s">
        <v>177</v>
      </c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45"/>
      <c r="BP90" s="245"/>
      <c r="BQ90" s="245"/>
      <c r="BR90" s="245"/>
      <c r="BS90" s="245"/>
      <c r="BT90" s="245"/>
      <c r="BU90" s="245"/>
      <c r="BV90" s="245"/>
    </row>
    <row r="91" spans="1:74" ht="63.75" x14ac:dyDescent="0.2">
      <c r="A91" s="250">
        <v>4</v>
      </c>
      <c r="B91" s="248" t="s">
        <v>1117</v>
      </c>
      <c r="C91" s="245">
        <v>8</v>
      </c>
      <c r="D91" s="245">
        <v>9</v>
      </c>
      <c r="E91" s="245">
        <v>9</v>
      </c>
      <c r="F91" s="245">
        <v>9</v>
      </c>
      <c r="G91" s="245">
        <v>10</v>
      </c>
      <c r="H91" s="245">
        <v>9</v>
      </c>
      <c r="I91" s="245">
        <v>8</v>
      </c>
      <c r="J91" s="245">
        <v>9</v>
      </c>
      <c r="K91" s="245">
        <v>10</v>
      </c>
      <c r="L91" s="245">
        <v>9</v>
      </c>
      <c r="M91" s="245">
        <v>9</v>
      </c>
      <c r="N91" s="245" t="s">
        <v>177</v>
      </c>
      <c r="O91" s="245">
        <v>9</v>
      </c>
      <c r="P91" s="245">
        <v>10</v>
      </c>
      <c r="Q91" s="245"/>
      <c r="R91" s="245">
        <v>10</v>
      </c>
      <c r="S91" s="245">
        <v>10</v>
      </c>
      <c r="T91" s="245">
        <v>9</v>
      </c>
      <c r="U91" s="245">
        <v>10</v>
      </c>
      <c r="V91" s="245"/>
      <c r="W91" s="245" t="s">
        <v>177</v>
      </c>
      <c r="X91" s="245" t="s">
        <v>177</v>
      </c>
      <c r="Y91" s="245" t="s">
        <v>177</v>
      </c>
      <c r="Z91" s="245"/>
      <c r="AA91" s="245">
        <v>7</v>
      </c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>
        <v>9</v>
      </c>
      <c r="BC91" s="245"/>
      <c r="BD91" s="245"/>
      <c r="BE91" s="245"/>
      <c r="BF91" s="245"/>
      <c r="BG91" s="245"/>
      <c r="BH91" s="245"/>
      <c r="BI91" s="245"/>
      <c r="BJ91" s="245"/>
      <c r="BK91" s="245">
        <v>9</v>
      </c>
      <c r="BL91" s="245" t="s">
        <v>177</v>
      </c>
      <c r="BM91" s="245"/>
      <c r="BN91" s="245"/>
      <c r="BO91" s="245"/>
      <c r="BP91" s="245"/>
      <c r="BQ91" s="245"/>
      <c r="BR91" s="245"/>
      <c r="BS91" s="245"/>
      <c r="BT91" s="245">
        <v>9</v>
      </c>
      <c r="BU91" s="245"/>
      <c r="BV91" s="245"/>
    </row>
    <row r="92" spans="1:74" ht="63.75" x14ac:dyDescent="0.2">
      <c r="A92" s="250">
        <v>4</v>
      </c>
      <c r="B92" s="248" t="s">
        <v>1118</v>
      </c>
      <c r="C92" s="245">
        <v>8</v>
      </c>
      <c r="D92" s="245">
        <v>9</v>
      </c>
      <c r="E92" s="245">
        <v>7</v>
      </c>
      <c r="F92" s="245">
        <v>9</v>
      </c>
      <c r="G92" s="245">
        <v>7</v>
      </c>
      <c r="H92" s="245">
        <v>9</v>
      </c>
      <c r="I92" s="245">
        <v>8</v>
      </c>
      <c r="J92" s="245">
        <v>8</v>
      </c>
      <c r="K92" s="245">
        <v>6</v>
      </c>
      <c r="L92" s="245">
        <v>9</v>
      </c>
      <c r="M92" s="245">
        <v>10</v>
      </c>
      <c r="N92" s="245">
        <v>8</v>
      </c>
      <c r="O92" s="245">
        <v>9</v>
      </c>
      <c r="P92" s="245">
        <v>9</v>
      </c>
      <c r="Q92" s="245">
        <v>7</v>
      </c>
      <c r="R92" s="245">
        <v>8</v>
      </c>
      <c r="S92" s="245">
        <v>8</v>
      </c>
      <c r="T92" s="245">
        <v>9</v>
      </c>
      <c r="U92" s="245">
        <v>10</v>
      </c>
      <c r="V92" s="245">
        <v>9</v>
      </c>
      <c r="W92" s="245">
        <v>9</v>
      </c>
      <c r="X92" s="245"/>
      <c r="Y92" s="245" t="s">
        <v>177</v>
      </c>
      <c r="Z92" s="245">
        <v>8</v>
      </c>
      <c r="AA92" s="245" t="s">
        <v>177</v>
      </c>
      <c r="AB92" s="245" t="s">
        <v>177</v>
      </c>
      <c r="AC92" s="245" t="s">
        <v>177</v>
      </c>
      <c r="AD92" s="245"/>
      <c r="AE92" s="245" t="s">
        <v>177</v>
      </c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>
        <v>10</v>
      </c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  <c r="BS92" s="245"/>
      <c r="BT92" s="245">
        <v>8</v>
      </c>
      <c r="BU92" s="245"/>
      <c r="BV92" s="245"/>
    </row>
    <row r="93" spans="1:74" ht="51" x14ac:dyDescent="0.2">
      <c r="A93" s="250">
        <v>4</v>
      </c>
      <c r="B93" s="248" t="s">
        <v>1119</v>
      </c>
      <c r="C93" s="245">
        <v>10</v>
      </c>
      <c r="D93" s="245">
        <v>10</v>
      </c>
      <c r="E93" s="245">
        <v>8</v>
      </c>
      <c r="F93" s="245">
        <v>9</v>
      </c>
      <c r="G93" s="245">
        <v>10</v>
      </c>
      <c r="H93" s="245">
        <v>9</v>
      </c>
      <c r="I93" s="245">
        <v>9</v>
      </c>
      <c r="J93" s="245">
        <v>10</v>
      </c>
      <c r="K93" s="245">
        <v>9</v>
      </c>
      <c r="L93" s="245">
        <v>10</v>
      </c>
      <c r="M93" s="245">
        <v>10</v>
      </c>
      <c r="N93" s="245">
        <v>10</v>
      </c>
      <c r="O93" s="245">
        <v>10</v>
      </c>
      <c r="P93" s="245">
        <v>9</v>
      </c>
      <c r="Q93" s="245">
        <v>9</v>
      </c>
      <c r="R93" s="245" t="s">
        <v>177</v>
      </c>
      <c r="S93" s="245">
        <v>9</v>
      </c>
      <c r="T93" s="245">
        <v>10</v>
      </c>
      <c r="U93" s="245">
        <v>10</v>
      </c>
      <c r="V93" s="245">
        <v>9</v>
      </c>
      <c r="W93" s="245">
        <v>9</v>
      </c>
      <c r="X93" s="245"/>
      <c r="Y93" s="245" t="s">
        <v>177</v>
      </c>
      <c r="Z93" s="245">
        <v>9</v>
      </c>
      <c r="AA93" s="245" t="s">
        <v>177</v>
      </c>
      <c r="AB93" s="245" t="s">
        <v>177</v>
      </c>
      <c r="AC93" s="245" t="s">
        <v>177</v>
      </c>
      <c r="AD93" s="245"/>
      <c r="AE93" s="245" t="s">
        <v>177</v>
      </c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>
        <v>10</v>
      </c>
      <c r="BC93" s="245"/>
      <c r="BD93" s="245"/>
      <c r="BE93" s="245"/>
      <c r="BF93" s="245"/>
      <c r="BG93" s="245"/>
      <c r="BH93" s="245">
        <v>9</v>
      </c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  <c r="BS93" s="245"/>
      <c r="BT93" s="245">
        <v>10</v>
      </c>
      <c r="BU93" s="245"/>
      <c r="BV93" s="245"/>
    </row>
    <row r="94" spans="1:74" ht="76.5" x14ac:dyDescent="0.2">
      <c r="A94" s="250">
        <v>5</v>
      </c>
      <c r="B94" s="248" t="s">
        <v>1120</v>
      </c>
      <c r="C94" s="245">
        <v>10</v>
      </c>
      <c r="D94" s="245">
        <v>9</v>
      </c>
      <c r="E94" s="245">
        <v>10</v>
      </c>
      <c r="F94" s="245">
        <v>9</v>
      </c>
      <c r="G94" s="245">
        <v>10</v>
      </c>
      <c r="H94" s="245">
        <v>10</v>
      </c>
      <c r="I94" s="245">
        <v>8</v>
      </c>
      <c r="J94" s="245">
        <v>9</v>
      </c>
      <c r="K94" s="245">
        <v>8</v>
      </c>
      <c r="L94" s="245">
        <v>10</v>
      </c>
      <c r="M94" s="245">
        <v>10</v>
      </c>
      <c r="N94" s="245">
        <v>9</v>
      </c>
      <c r="O94" s="245">
        <v>9</v>
      </c>
      <c r="P94" s="245">
        <v>10</v>
      </c>
      <c r="Q94" s="245">
        <v>9</v>
      </c>
      <c r="R94" s="245">
        <v>10</v>
      </c>
      <c r="S94" s="245">
        <v>9</v>
      </c>
      <c r="T94" s="245">
        <v>10</v>
      </c>
      <c r="U94" s="245">
        <v>10</v>
      </c>
      <c r="V94" s="245">
        <v>9</v>
      </c>
      <c r="W94" s="245">
        <v>10</v>
      </c>
      <c r="X94" s="245">
        <v>9</v>
      </c>
      <c r="Y94" s="245">
        <v>9</v>
      </c>
      <c r="Z94" s="245">
        <v>9</v>
      </c>
      <c r="AA94" s="245">
        <v>9</v>
      </c>
      <c r="AB94" s="245">
        <v>10</v>
      </c>
      <c r="AC94" s="245" t="s">
        <v>177</v>
      </c>
      <c r="AD94" s="245"/>
      <c r="AE94" s="245">
        <v>10</v>
      </c>
      <c r="AF94" s="245"/>
      <c r="AG94" s="245">
        <v>10</v>
      </c>
      <c r="AH94" s="245"/>
      <c r="AI94" s="245"/>
      <c r="AJ94" s="245" t="s">
        <v>177</v>
      </c>
      <c r="AK94" s="245" t="s">
        <v>177</v>
      </c>
      <c r="AL94" s="245" t="s">
        <v>177</v>
      </c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>
        <v>9</v>
      </c>
      <c r="BC94" s="245"/>
      <c r="BD94" s="245"/>
      <c r="BE94" s="245" t="s">
        <v>177</v>
      </c>
      <c r="BF94" s="245"/>
      <c r="BG94" s="245"/>
      <c r="BH94" s="245"/>
      <c r="BI94" s="245">
        <v>10</v>
      </c>
      <c r="BJ94" s="245"/>
      <c r="BK94" s="245"/>
      <c r="BL94" s="245">
        <v>10</v>
      </c>
      <c r="BM94" s="245"/>
      <c r="BN94" s="245"/>
      <c r="BO94" s="245"/>
      <c r="BP94" s="245"/>
      <c r="BQ94" s="245"/>
      <c r="BR94" s="245"/>
      <c r="BS94" s="245"/>
      <c r="BT94" s="245">
        <v>9</v>
      </c>
      <c r="BU94" s="245" t="s">
        <v>177</v>
      </c>
      <c r="BV94" s="245"/>
    </row>
    <row r="95" spans="1:74" ht="63.75" x14ac:dyDescent="0.2">
      <c r="A95" s="250">
        <v>5</v>
      </c>
      <c r="B95" s="248" t="s">
        <v>1121</v>
      </c>
      <c r="C95" s="245">
        <v>8</v>
      </c>
      <c r="D95" s="245">
        <v>8</v>
      </c>
      <c r="E95" s="245">
        <v>10</v>
      </c>
      <c r="F95" s="245">
        <v>9</v>
      </c>
      <c r="G95" s="245">
        <v>7</v>
      </c>
      <c r="H95" s="245">
        <v>8</v>
      </c>
      <c r="I95" s="245">
        <v>8</v>
      </c>
      <c r="J95" s="245">
        <v>7</v>
      </c>
      <c r="K95" s="245">
        <v>7</v>
      </c>
      <c r="L95" s="245">
        <v>9</v>
      </c>
      <c r="M95" s="245">
        <v>9</v>
      </c>
      <c r="N95" s="245">
        <v>9</v>
      </c>
      <c r="O95" s="245">
        <v>7</v>
      </c>
      <c r="P95" s="245">
        <v>8</v>
      </c>
      <c r="Q95" s="245">
        <v>8</v>
      </c>
      <c r="R95" s="245">
        <v>7</v>
      </c>
      <c r="S95" s="245">
        <v>10</v>
      </c>
      <c r="T95" s="245">
        <v>7</v>
      </c>
      <c r="U95" s="245">
        <v>8</v>
      </c>
      <c r="V95" s="245">
        <v>8</v>
      </c>
      <c r="W95" s="245">
        <v>8</v>
      </c>
      <c r="X95" s="245">
        <v>6</v>
      </c>
      <c r="Y95" s="245"/>
      <c r="Z95" s="245" t="s">
        <v>191</v>
      </c>
      <c r="AA95" s="245" t="s">
        <v>177</v>
      </c>
      <c r="AB95" s="245" t="s">
        <v>177</v>
      </c>
      <c r="AC95" s="245">
        <v>7</v>
      </c>
      <c r="AD95" s="245"/>
      <c r="AE95" s="245">
        <v>8</v>
      </c>
      <c r="AF95" s="245">
        <v>8</v>
      </c>
      <c r="AG95" s="245"/>
      <c r="AH95" s="245" t="s">
        <v>177</v>
      </c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>
        <v>8</v>
      </c>
      <c r="BC95" s="245"/>
      <c r="BD95" s="245"/>
      <c r="BE95" s="245"/>
      <c r="BF95" s="245"/>
      <c r="BG95" s="245"/>
      <c r="BH95" s="245"/>
      <c r="BI95" s="245"/>
      <c r="BJ95" s="245" t="s">
        <v>177</v>
      </c>
      <c r="BK95" s="245"/>
      <c r="BL95" s="245"/>
      <c r="BM95" s="245"/>
      <c r="BN95" s="245"/>
      <c r="BO95" s="245"/>
      <c r="BP95" s="245"/>
      <c r="BQ95" s="245"/>
      <c r="BR95" s="245"/>
      <c r="BS95" s="245"/>
      <c r="BT95" s="245">
        <v>8</v>
      </c>
      <c r="BU95" s="245"/>
      <c r="BV95" s="245"/>
    </row>
    <row r="96" spans="1:74" ht="76.5" x14ac:dyDescent="0.2">
      <c r="A96" s="250">
        <v>5</v>
      </c>
      <c r="B96" s="248" t="s">
        <v>1122</v>
      </c>
      <c r="C96" s="245">
        <v>9</v>
      </c>
      <c r="D96" s="245">
        <v>9</v>
      </c>
      <c r="E96" s="245">
        <v>9</v>
      </c>
      <c r="F96" s="245">
        <v>9</v>
      </c>
      <c r="G96" s="245">
        <v>9</v>
      </c>
      <c r="H96" s="245">
        <v>10</v>
      </c>
      <c r="I96" s="245">
        <v>8</v>
      </c>
      <c r="J96" s="245">
        <v>8</v>
      </c>
      <c r="K96" s="245">
        <v>10</v>
      </c>
      <c r="L96" s="245">
        <v>10</v>
      </c>
      <c r="M96" s="245">
        <v>8</v>
      </c>
      <c r="N96" s="245">
        <v>9</v>
      </c>
      <c r="O96" s="245">
        <v>10</v>
      </c>
      <c r="P96" s="245">
        <v>7</v>
      </c>
      <c r="Q96" s="245">
        <v>9</v>
      </c>
      <c r="R96" s="245">
        <v>9</v>
      </c>
      <c r="S96" s="245">
        <v>9</v>
      </c>
      <c r="T96" s="245">
        <v>9</v>
      </c>
      <c r="U96" s="245">
        <v>10</v>
      </c>
      <c r="V96" s="245">
        <v>10</v>
      </c>
      <c r="W96" s="245">
        <v>9</v>
      </c>
      <c r="X96" s="245">
        <v>7</v>
      </c>
      <c r="Y96" s="245">
        <v>9</v>
      </c>
      <c r="Z96" s="245">
        <v>8</v>
      </c>
      <c r="AA96" s="245"/>
      <c r="AB96" s="245">
        <v>10</v>
      </c>
      <c r="AC96" s="245">
        <v>9</v>
      </c>
      <c r="AD96" s="245">
        <v>9</v>
      </c>
      <c r="AE96" s="245"/>
      <c r="AF96" s="245"/>
      <c r="AG96" s="245">
        <v>9</v>
      </c>
      <c r="AH96" s="245"/>
      <c r="AI96" s="245"/>
      <c r="AJ96" s="245" t="s">
        <v>177</v>
      </c>
      <c r="AK96" s="245" t="s">
        <v>177</v>
      </c>
      <c r="AL96" s="245" t="s">
        <v>177</v>
      </c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>
        <v>9</v>
      </c>
      <c r="BC96" s="245"/>
      <c r="BD96" s="245"/>
      <c r="BE96" s="245"/>
      <c r="BF96" s="245"/>
      <c r="BG96" s="245">
        <v>10</v>
      </c>
      <c r="BH96" s="245"/>
      <c r="BI96" s="245"/>
      <c r="BJ96" s="245"/>
      <c r="BK96" s="245"/>
      <c r="BL96" s="245"/>
      <c r="BM96" s="245" t="s">
        <v>177</v>
      </c>
      <c r="BN96" s="245"/>
      <c r="BO96" s="245"/>
      <c r="BP96" s="245"/>
      <c r="BQ96" s="245"/>
      <c r="BR96" s="245"/>
      <c r="BS96" s="245"/>
      <c r="BT96" s="245">
        <v>10</v>
      </c>
      <c r="BU96" s="245" t="s">
        <v>177</v>
      </c>
      <c r="BV96" s="245"/>
    </row>
    <row r="97" spans="1:74" ht="63.75" x14ac:dyDescent="0.2">
      <c r="A97" s="250">
        <v>5</v>
      </c>
      <c r="B97" s="248" t="s">
        <v>1123</v>
      </c>
      <c r="C97" s="245">
        <v>9</v>
      </c>
      <c r="D97" s="245">
        <v>8</v>
      </c>
      <c r="E97" s="245">
        <v>9</v>
      </c>
      <c r="F97" s="245">
        <v>9</v>
      </c>
      <c r="G97" s="245">
        <v>8</v>
      </c>
      <c r="H97" s="245">
        <v>10</v>
      </c>
      <c r="I97" s="245">
        <v>8</v>
      </c>
      <c r="J97" s="245">
        <v>9</v>
      </c>
      <c r="K97" s="245">
        <v>7</v>
      </c>
      <c r="L97" s="245">
        <v>9</v>
      </c>
      <c r="M97" s="245">
        <v>8</v>
      </c>
      <c r="N97" s="245">
        <v>9</v>
      </c>
      <c r="O97" s="245">
        <v>9</v>
      </c>
      <c r="P97" s="245">
        <v>7</v>
      </c>
      <c r="Q97" s="245">
        <v>9</v>
      </c>
      <c r="R97" s="245">
        <v>7</v>
      </c>
      <c r="S97" s="245">
        <v>9</v>
      </c>
      <c r="T97" s="245">
        <v>8</v>
      </c>
      <c r="U97" s="245">
        <v>10</v>
      </c>
      <c r="V97" s="245">
        <v>9</v>
      </c>
      <c r="W97" s="245">
        <v>9</v>
      </c>
      <c r="X97" s="245">
        <v>7</v>
      </c>
      <c r="Y97" s="245">
        <v>7</v>
      </c>
      <c r="Z97" s="245">
        <v>8</v>
      </c>
      <c r="AA97" s="245">
        <v>9</v>
      </c>
      <c r="AB97" s="245">
        <v>9</v>
      </c>
      <c r="AC97" s="245">
        <v>10</v>
      </c>
      <c r="AD97" s="245">
        <v>8</v>
      </c>
      <c r="AE97" s="245">
        <v>10</v>
      </c>
      <c r="AF97" s="245">
        <v>8</v>
      </c>
      <c r="AG97" s="245">
        <v>8</v>
      </c>
      <c r="AH97" s="245" t="s">
        <v>177</v>
      </c>
      <c r="AI97" s="245" t="s">
        <v>177</v>
      </c>
      <c r="AJ97" s="245" t="s">
        <v>177</v>
      </c>
      <c r="AK97" s="245" t="s">
        <v>177</v>
      </c>
      <c r="AL97" s="245"/>
      <c r="AM97" s="245"/>
      <c r="AN97" s="245"/>
      <c r="AO97" s="245"/>
      <c r="AP97" s="245"/>
      <c r="AQ97" s="245"/>
      <c r="AR97" s="245" t="s">
        <v>177</v>
      </c>
      <c r="AS97" s="245"/>
      <c r="AT97" s="245"/>
      <c r="AU97" s="245"/>
      <c r="AV97" s="245"/>
      <c r="AW97" s="245"/>
      <c r="AX97" s="245"/>
      <c r="AY97" s="245"/>
      <c r="AZ97" s="245"/>
      <c r="BA97" s="245"/>
      <c r="BB97" s="245">
        <v>8</v>
      </c>
      <c r="BC97" s="245"/>
      <c r="BD97" s="245"/>
      <c r="BE97" s="245" t="s">
        <v>177</v>
      </c>
      <c r="BF97" s="245"/>
      <c r="BG97" s="245"/>
      <c r="BH97" s="245"/>
      <c r="BI97" s="245"/>
      <c r="BJ97" s="245"/>
      <c r="BK97" s="245"/>
      <c r="BL97" s="245"/>
      <c r="BM97" s="245">
        <v>7</v>
      </c>
      <c r="BN97" s="245"/>
      <c r="BO97" s="245"/>
      <c r="BP97" s="245"/>
      <c r="BQ97" s="245"/>
      <c r="BR97" s="245"/>
      <c r="BS97" s="245"/>
      <c r="BT97" s="245">
        <v>9</v>
      </c>
      <c r="BU97" s="245" t="s">
        <v>177</v>
      </c>
      <c r="BV97" s="245"/>
    </row>
    <row r="98" spans="1:74" ht="63.75" x14ac:dyDescent="0.2">
      <c r="A98" s="250">
        <v>5</v>
      </c>
      <c r="B98" s="248" t="s">
        <v>1124</v>
      </c>
      <c r="C98" s="245">
        <v>8</v>
      </c>
      <c r="D98" s="245">
        <v>9</v>
      </c>
      <c r="E98" s="245">
        <v>10</v>
      </c>
      <c r="F98" s="245">
        <v>8</v>
      </c>
      <c r="G98" s="245">
        <v>8</v>
      </c>
      <c r="H98" s="245">
        <v>9</v>
      </c>
      <c r="I98" s="245">
        <v>8</v>
      </c>
      <c r="J98" s="245">
        <v>9</v>
      </c>
      <c r="K98" s="245"/>
      <c r="L98" s="245">
        <v>8</v>
      </c>
      <c r="M98" s="245" t="s">
        <v>177</v>
      </c>
      <c r="N98" s="245">
        <v>8</v>
      </c>
      <c r="O98" s="245">
        <v>8</v>
      </c>
      <c r="P98" s="245">
        <v>8</v>
      </c>
      <c r="Q98" s="245">
        <v>8</v>
      </c>
      <c r="R98" s="245">
        <v>7</v>
      </c>
      <c r="S98" s="245">
        <v>8</v>
      </c>
      <c r="T98" s="245">
        <v>7</v>
      </c>
      <c r="U98" s="245" t="s">
        <v>177</v>
      </c>
      <c r="V98" s="245">
        <v>8</v>
      </c>
      <c r="W98" s="245" t="s">
        <v>177</v>
      </c>
      <c r="X98" s="245"/>
      <c r="Y98" s="245">
        <v>9</v>
      </c>
      <c r="Z98" s="245"/>
      <c r="AA98" s="245">
        <v>8</v>
      </c>
      <c r="AB98" s="245"/>
      <c r="AC98" s="245"/>
      <c r="AD98" s="245">
        <v>7</v>
      </c>
      <c r="AE98" s="245">
        <v>9</v>
      </c>
      <c r="AF98" s="245"/>
      <c r="AG98" s="245">
        <v>8</v>
      </c>
      <c r="AH98" s="245"/>
      <c r="AI98" s="245" t="s">
        <v>177</v>
      </c>
      <c r="AJ98" s="245"/>
      <c r="AK98" s="245"/>
      <c r="AL98" s="245"/>
      <c r="AM98" s="245"/>
      <c r="AN98" s="245"/>
      <c r="AO98" s="245"/>
      <c r="AP98" s="245"/>
      <c r="AQ98" s="245"/>
      <c r="AR98" s="245"/>
      <c r="AS98" s="245"/>
      <c r="AT98" s="245"/>
      <c r="AU98" s="245"/>
      <c r="AV98" s="245"/>
      <c r="AW98" s="245"/>
      <c r="AX98" s="245"/>
      <c r="AY98" s="245"/>
      <c r="AZ98" s="245"/>
      <c r="BA98" s="245"/>
      <c r="BB98" s="245">
        <v>8</v>
      </c>
      <c r="BC98" s="245"/>
      <c r="BD98" s="245"/>
      <c r="BE98" s="245"/>
      <c r="BF98" s="245"/>
      <c r="BG98" s="245" t="s">
        <v>177</v>
      </c>
      <c r="BH98" s="245"/>
      <c r="BI98" s="245"/>
      <c r="BJ98" s="245"/>
      <c r="BK98" s="245"/>
      <c r="BL98" s="245"/>
      <c r="BM98" s="245"/>
      <c r="BN98" s="245"/>
      <c r="BO98" s="245"/>
      <c r="BP98" s="245"/>
      <c r="BQ98" s="245"/>
      <c r="BR98" s="245"/>
      <c r="BS98" s="245"/>
      <c r="BT98" s="245">
        <v>9</v>
      </c>
      <c r="BU98" s="245"/>
      <c r="BV98" s="245"/>
    </row>
    <row r="99" spans="1:74" ht="76.5" x14ac:dyDescent="0.2">
      <c r="A99" s="250">
        <v>5</v>
      </c>
      <c r="B99" s="248" t="s">
        <v>1125</v>
      </c>
      <c r="C99" s="245">
        <v>9</v>
      </c>
      <c r="D99" s="245">
        <v>10</v>
      </c>
      <c r="E99" s="245">
        <v>9</v>
      </c>
      <c r="F99" s="245">
        <v>10</v>
      </c>
      <c r="G99" s="245">
        <v>10</v>
      </c>
      <c r="H99" s="245">
        <v>9</v>
      </c>
      <c r="I99" s="245">
        <v>10</v>
      </c>
      <c r="J99" s="245">
        <v>10</v>
      </c>
      <c r="K99" s="245">
        <v>9</v>
      </c>
      <c r="L99" s="245">
        <v>9</v>
      </c>
      <c r="M99" s="245">
        <v>9</v>
      </c>
      <c r="N99" s="245">
        <v>10</v>
      </c>
      <c r="O99" s="245">
        <v>10</v>
      </c>
      <c r="P99" s="245">
        <v>10</v>
      </c>
      <c r="Q99" s="245">
        <v>9</v>
      </c>
      <c r="R99" s="245">
        <v>9</v>
      </c>
      <c r="S99" s="245">
        <v>10</v>
      </c>
      <c r="T99" s="245">
        <v>8</v>
      </c>
      <c r="U99" s="245">
        <v>9</v>
      </c>
      <c r="V99" s="245" t="s">
        <v>177</v>
      </c>
      <c r="W99" s="245"/>
      <c r="X99" s="245"/>
      <c r="Y99" s="245">
        <v>10</v>
      </c>
      <c r="Z99" s="245" t="s">
        <v>177</v>
      </c>
      <c r="AA99" s="245" t="s">
        <v>177</v>
      </c>
      <c r="AB99" s="245"/>
      <c r="AC99" s="245"/>
      <c r="AD99" s="245"/>
      <c r="AE99" s="245"/>
      <c r="AF99" s="245"/>
      <c r="AG99" s="245">
        <v>10</v>
      </c>
      <c r="AH99" s="245"/>
      <c r="AI99" s="245"/>
      <c r="AJ99" s="245">
        <v>10</v>
      </c>
      <c r="AK99" s="245"/>
      <c r="AL99" s="245"/>
      <c r="AM99" s="245"/>
      <c r="AN99" s="245" t="s">
        <v>177</v>
      </c>
      <c r="AO99" s="245"/>
      <c r="AP99" s="245"/>
      <c r="AQ99" s="245"/>
      <c r="AR99" s="245"/>
      <c r="AS99" s="245"/>
      <c r="AT99" s="245"/>
      <c r="AU99" s="245"/>
      <c r="AV99" s="245"/>
      <c r="AW99" s="245"/>
      <c r="AX99" s="245"/>
      <c r="AY99" s="245"/>
      <c r="AZ99" s="245"/>
      <c r="BA99" s="245"/>
      <c r="BB99" s="245">
        <v>10</v>
      </c>
      <c r="BC99" s="245"/>
      <c r="BD99" s="245">
        <v>10</v>
      </c>
      <c r="BE99" s="245"/>
      <c r="BF99" s="245"/>
      <c r="BG99" s="245"/>
      <c r="BH99" s="245" t="s">
        <v>177</v>
      </c>
      <c r="BI99" s="245"/>
      <c r="BJ99" s="245"/>
      <c r="BK99" s="245"/>
      <c r="BL99" s="245"/>
      <c r="BM99" s="245">
        <v>10</v>
      </c>
      <c r="BN99" s="245"/>
      <c r="BO99" s="245"/>
      <c r="BP99" s="245"/>
      <c r="BQ99" s="245"/>
      <c r="BR99" s="245"/>
      <c r="BS99" s="245"/>
      <c r="BT99" s="245">
        <v>8</v>
      </c>
      <c r="BU99" s="245" t="s">
        <v>177</v>
      </c>
      <c r="BV99" s="245"/>
    </row>
    <row r="100" spans="1:74" ht="51" x14ac:dyDescent="0.2">
      <c r="A100" s="250">
        <v>5</v>
      </c>
      <c r="B100" s="248" t="s">
        <v>1126</v>
      </c>
      <c r="C100" s="245">
        <v>10</v>
      </c>
      <c r="D100" s="245">
        <v>9</v>
      </c>
      <c r="E100" s="245">
        <v>10</v>
      </c>
      <c r="F100" s="245">
        <v>10</v>
      </c>
      <c r="G100" s="245">
        <v>8</v>
      </c>
      <c r="H100" s="245">
        <v>10</v>
      </c>
      <c r="I100" s="245">
        <v>10</v>
      </c>
      <c r="J100" s="245">
        <v>9</v>
      </c>
      <c r="K100" s="245">
        <v>9</v>
      </c>
      <c r="L100" s="245">
        <v>10</v>
      </c>
      <c r="M100" s="245">
        <v>10</v>
      </c>
      <c r="N100" s="245">
        <v>10</v>
      </c>
      <c r="O100" s="245">
        <v>10</v>
      </c>
      <c r="P100" s="245">
        <v>9</v>
      </c>
      <c r="Q100" s="245">
        <v>9</v>
      </c>
      <c r="R100" s="245">
        <v>8</v>
      </c>
      <c r="S100" s="245">
        <v>10</v>
      </c>
      <c r="T100" s="245">
        <v>10</v>
      </c>
      <c r="U100" s="245">
        <v>10</v>
      </c>
      <c r="V100" s="245">
        <v>10</v>
      </c>
      <c r="W100" s="245">
        <v>10</v>
      </c>
      <c r="X100" s="245">
        <v>8</v>
      </c>
      <c r="Y100" s="245">
        <v>10</v>
      </c>
      <c r="Z100" s="245">
        <v>9</v>
      </c>
      <c r="AA100" s="245">
        <v>9</v>
      </c>
      <c r="AB100" s="245">
        <v>10</v>
      </c>
      <c r="AC100" s="245">
        <v>9</v>
      </c>
      <c r="AD100" s="245">
        <v>9</v>
      </c>
      <c r="AE100" s="245">
        <v>10</v>
      </c>
      <c r="AF100" s="245">
        <v>10</v>
      </c>
      <c r="AG100" s="245">
        <v>10</v>
      </c>
      <c r="AH100" s="245" t="s">
        <v>177</v>
      </c>
      <c r="AI100" s="245" t="s">
        <v>177</v>
      </c>
      <c r="AJ100" s="245" t="s">
        <v>177</v>
      </c>
      <c r="AK100" s="245" t="s">
        <v>177</v>
      </c>
      <c r="AL100" s="245"/>
      <c r="AM100" s="245"/>
      <c r="AN100" s="245"/>
      <c r="AO100" s="245"/>
      <c r="AP100" s="245"/>
      <c r="AQ100" s="245"/>
      <c r="AR100" s="245" t="s">
        <v>177</v>
      </c>
      <c r="AS100" s="245"/>
      <c r="AT100" s="245"/>
      <c r="AU100" s="245"/>
      <c r="AV100" s="245"/>
      <c r="AW100" s="245"/>
      <c r="AX100" s="245"/>
      <c r="AY100" s="245"/>
      <c r="AZ100" s="245"/>
      <c r="BA100" s="245"/>
      <c r="BB100" s="245">
        <v>10</v>
      </c>
      <c r="BC100" s="245"/>
      <c r="BD100" s="245"/>
      <c r="BE100" s="245"/>
      <c r="BF100" s="245"/>
      <c r="BG100" s="245">
        <v>10</v>
      </c>
      <c r="BH100" s="245">
        <v>10</v>
      </c>
      <c r="BI100" s="245"/>
      <c r="BJ100" s="245"/>
      <c r="BK100" s="245"/>
      <c r="BL100" s="245"/>
      <c r="BM100" s="245">
        <v>10</v>
      </c>
      <c r="BN100" s="245"/>
      <c r="BO100" s="245"/>
      <c r="BP100" s="245"/>
      <c r="BQ100" s="245"/>
      <c r="BR100" s="245"/>
      <c r="BS100" s="245"/>
      <c r="BT100" s="245">
        <v>9</v>
      </c>
      <c r="BU100" s="245" t="s">
        <v>177</v>
      </c>
      <c r="BV100" s="245"/>
    </row>
    <row r="101" spans="1:74" ht="76.5" x14ac:dyDescent="0.2">
      <c r="A101" s="250">
        <v>5</v>
      </c>
      <c r="B101" s="248" t="s">
        <v>1127</v>
      </c>
      <c r="C101" s="245">
        <v>8</v>
      </c>
      <c r="D101" s="245">
        <v>8</v>
      </c>
      <c r="E101" s="245">
        <v>9</v>
      </c>
      <c r="F101" s="245">
        <v>9</v>
      </c>
      <c r="G101" s="245">
        <v>8</v>
      </c>
      <c r="H101" s="245">
        <v>9</v>
      </c>
      <c r="I101" s="245">
        <v>7</v>
      </c>
      <c r="J101" s="245">
        <v>8</v>
      </c>
      <c r="K101" s="245">
        <v>6</v>
      </c>
      <c r="L101" s="245">
        <v>9</v>
      </c>
      <c r="M101" s="245">
        <v>8</v>
      </c>
      <c r="N101" s="245">
        <v>10</v>
      </c>
      <c r="O101" s="245">
        <v>8</v>
      </c>
      <c r="P101" s="245">
        <v>9</v>
      </c>
      <c r="Q101" s="245">
        <v>8</v>
      </c>
      <c r="R101" s="245">
        <v>10</v>
      </c>
      <c r="S101" s="245">
        <v>8</v>
      </c>
      <c r="T101" s="245">
        <v>10</v>
      </c>
      <c r="U101" s="245">
        <v>9</v>
      </c>
      <c r="V101" s="245">
        <v>9</v>
      </c>
      <c r="W101" s="245">
        <v>9</v>
      </c>
      <c r="X101" s="245">
        <v>8</v>
      </c>
      <c r="Y101" s="245" t="s">
        <v>177</v>
      </c>
      <c r="Z101" s="245">
        <v>9</v>
      </c>
      <c r="AA101" s="245">
        <v>8</v>
      </c>
      <c r="AB101" s="245">
        <v>9</v>
      </c>
      <c r="AC101" s="245">
        <v>9</v>
      </c>
      <c r="AD101" s="245">
        <v>9</v>
      </c>
      <c r="AE101" s="245">
        <v>10</v>
      </c>
      <c r="AF101" s="245">
        <v>8</v>
      </c>
      <c r="AG101" s="245"/>
      <c r="AH101" s="245">
        <v>7</v>
      </c>
      <c r="AI101" s="245" t="s">
        <v>177</v>
      </c>
      <c r="AJ101" s="245"/>
      <c r="AK101" s="245">
        <v>9</v>
      </c>
      <c r="AL101" s="245" t="s">
        <v>177</v>
      </c>
      <c r="AM101" s="245"/>
      <c r="AN101" s="245"/>
      <c r="AO101" s="245">
        <v>9</v>
      </c>
      <c r="AP101" s="245" t="s">
        <v>177</v>
      </c>
      <c r="AQ101" s="245">
        <v>8</v>
      </c>
      <c r="AR101" s="245" t="s">
        <v>177</v>
      </c>
      <c r="AS101" s="245"/>
      <c r="AT101" s="245">
        <v>8</v>
      </c>
      <c r="AU101" s="245"/>
      <c r="AV101" s="245"/>
      <c r="AW101" s="245" t="s">
        <v>177</v>
      </c>
      <c r="AX101" s="245"/>
      <c r="AY101" s="245"/>
      <c r="AZ101" s="245">
        <v>8</v>
      </c>
      <c r="BA101" s="245" t="s">
        <v>177</v>
      </c>
      <c r="BB101" s="245">
        <v>9</v>
      </c>
      <c r="BC101" s="245"/>
      <c r="BD101" s="245"/>
      <c r="BE101" s="245"/>
      <c r="BF101" s="245">
        <v>9</v>
      </c>
      <c r="BG101" s="245"/>
      <c r="BH101" s="245"/>
      <c r="BI101" s="245">
        <v>8</v>
      </c>
      <c r="BJ101" s="245"/>
      <c r="BK101" s="245"/>
      <c r="BL101" s="245"/>
      <c r="BM101" s="245">
        <v>9</v>
      </c>
      <c r="BN101" s="245"/>
      <c r="BO101" s="245"/>
      <c r="BP101" s="245"/>
      <c r="BQ101" s="245" t="s">
        <v>177</v>
      </c>
      <c r="BR101" s="245"/>
      <c r="BS101" s="245"/>
      <c r="BT101" s="245">
        <v>9</v>
      </c>
      <c r="BU101" s="245"/>
      <c r="BV101" s="245"/>
    </row>
    <row r="102" spans="1:74" ht="76.5" x14ac:dyDescent="0.2">
      <c r="A102" s="250">
        <v>5</v>
      </c>
      <c r="B102" s="248" t="s">
        <v>1128</v>
      </c>
      <c r="C102" s="245">
        <v>9</v>
      </c>
      <c r="D102" s="245">
        <v>10</v>
      </c>
      <c r="E102" s="245">
        <v>10</v>
      </c>
      <c r="F102" s="245">
        <v>9</v>
      </c>
      <c r="G102" s="245">
        <v>10</v>
      </c>
      <c r="H102" s="245">
        <v>10</v>
      </c>
      <c r="I102" s="245">
        <v>9</v>
      </c>
      <c r="J102" s="245">
        <v>10</v>
      </c>
      <c r="K102" s="245">
        <v>9</v>
      </c>
      <c r="L102" s="245">
        <v>10</v>
      </c>
      <c r="M102" s="245">
        <v>9</v>
      </c>
      <c r="N102" s="245">
        <v>9</v>
      </c>
      <c r="O102" s="245">
        <v>9</v>
      </c>
      <c r="P102" s="245">
        <v>10</v>
      </c>
      <c r="Q102" s="245">
        <v>9</v>
      </c>
      <c r="R102" s="245">
        <v>10</v>
      </c>
      <c r="S102" s="245">
        <v>10</v>
      </c>
      <c r="T102" s="245">
        <v>9</v>
      </c>
      <c r="U102" s="245">
        <v>10</v>
      </c>
      <c r="V102" s="245">
        <v>9</v>
      </c>
      <c r="W102" s="245" t="s">
        <v>177</v>
      </c>
      <c r="X102" s="245">
        <v>10</v>
      </c>
      <c r="Y102" s="245">
        <v>9</v>
      </c>
      <c r="Z102" s="245">
        <v>10</v>
      </c>
      <c r="AA102" s="245">
        <v>9</v>
      </c>
      <c r="AB102" s="245"/>
      <c r="AC102" s="245" t="s">
        <v>177</v>
      </c>
      <c r="AD102" s="245">
        <v>9</v>
      </c>
      <c r="AE102" s="245">
        <v>10</v>
      </c>
      <c r="AF102" s="245"/>
      <c r="AG102" s="245">
        <v>10</v>
      </c>
      <c r="AH102" s="245"/>
      <c r="AI102" s="245" t="s">
        <v>177</v>
      </c>
      <c r="AJ102" s="245" t="s">
        <v>177</v>
      </c>
      <c r="AK102" s="245"/>
      <c r="AL102" s="245"/>
      <c r="AM102" s="245"/>
      <c r="AN102" s="245"/>
      <c r="AO102" s="245"/>
      <c r="AP102" s="245"/>
      <c r="AQ102" s="245"/>
      <c r="AR102" s="245"/>
      <c r="AS102" s="245"/>
      <c r="AT102" s="245"/>
      <c r="AU102" s="245"/>
      <c r="AV102" s="245"/>
      <c r="AW102" s="245"/>
      <c r="AX102" s="245"/>
      <c r="AY102" s="245"/>
      <c r="AZ102" s="245"/>
      <c r="BA102" s="245"/>
      <c r="BB102" s="245">
        <v>10</v>
      </c>
      <c r="BC102" s="245"/>
      <c r="BD102" s="245"/>
      <c r="BE102" s="245"/>
      <c r="BF102" s="245"/>
      <c r="BG102" s="245" t="s">
        <v>177</v>
      </c>
      <c r="BH102" s="245"/>
      <c r="BI102" s="245"/>
      <c r="BJ102" s="245"/>
      <c r="BK102" s="245">
        <v>10</v>
      </c>
      <c r="BL102" s="245"/>
      <c r="BM102" s="245"/>
      <c r="BN102" s="245"/>
      <c r="BO102" s="245"/>
      <c r="BP102" s="245"/>
      <c r="BQ102" s="245"/>
      <c r="BR102" s="245"/>
      <c r="BS102" s="245"/>
      <c r="BT102" s="245">
        <v>10</v>
      </c>
      <c r="BU102" s="245" t="s">
        <v>177</v>
      </c>
      <c r="BV102" s="245"/>
    </row>
    <row r="103" spans="1:74" ht="76.5" x14ac:dyDescent="0.2">
      <c r="A103" s="250">
        <v>5</v>
      </c>
      <c r="B103" s="248" t="s">
        <v>1129</v>
      </c>
      <c r="C103" s="245">
        <v>9</v>
      </c>
      <c r="D103" s="245">
        <v>8</v>
      </c>
      <c r="E103" s="245">
        <v>9</v>
      </c>
      <c r="F103" s="245">
        <v>8</v>
      </c>
      <c r="G103" s="245">
        <v>8</v>
      </c>
      <c r="H103" s="245">
        <v>9</v>
      </c>
      <c r="I103" s="245">
        <v>9</v>
      </c>
      <c r="J103" s="245">
        <v>8</v>
      </c>
      <c r="K103" s="245">
        <v>7</v>
      </c>
      <c r="L103" s="245">
        <v>9</v>
      </c>
      <c r="M103" s="245">
        <v>8</v>
      </c>
      <c r="N103" s="245">
        <v>7</v>
      </c>
      <c r="O103" s="245">
        <v>8</v>
      </c>
      <c r="P103" s="245">
        <v>6</v>
      </c>
      <c r="Q103" s="245">
        <v>8</v>
      </c>
      <c r="R103" s="245">
        <v>7</v>
      </c>
      <c r="S103" s="245">
        <v>8</v>
      </c>
      <c r="T103" s="245">
        <v>9</v>
      </c>
      <c r="U103" s="245">
        <v>8</v>
      </c>
      <c r="V103" s="245"/>
      <c r="W103" s="245"/>
      <c r="X103" s="245">
        <v>7</v>
      </c>
      <c r="Y103" s="245">
        <v>8</v>
      </c>
      <c r="Z103" s="245">
        <v>8</v>
      </c>
      <c r="AA103" s="245">
        <v>8</v>
      </c>
      <c r="AB103" s="245"/>
      <c r="AC103" s="245"/>
      <c r="AD103" s="245">
        <v>7</v>
      </c>
      <c r="AE103" s="245"/>
      <c r="AF103" s="245"/>
      <c r="AG103" s="245">
        <v>8</v>
      </c>
      <c r="AH103" s="245"/>
      <c r="AI103" s="245"/>
      <c r="AJ103" s="245" t="s">
        <v>177</v>
      </c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5"/>
      <c r="AV103" s="245"/>
      <c r="AW103" s="245"/>
      <c r="AX103" s="245"/>
      <c r="AY103" s="245"/>
      <c r="AZ103" s="245"/>
      <c r="BA103" s="245"/>
      <c r="BB103" s="245">
        <v>9</v>
      </c>
      <c r="BC103" s="245"/>
      <c r="BD103" s="245"/>
      <c r="BE103" s="245"/>
      <c r="BF103" s="245"/>
      <c r="BG103" s="245"/>
      <c r="BH103" s="245"/>
      <c r="BI103" s="245"/>
      <c r="BJ103" s="245">
        <v>9</v>
      </c>
      <c r="BK103" s="245"/>
      <c r="BL103" s="245"/>
      <c r="BM103" s="245">
        <v>8</v>
      </c>
      <c r="BN103" s="245"/>
      <c r="BO103" s="245"/>
      <c r="BP103" s="245"/>
      <c r="BQ103" s="245" t="s">
        <v>177</v>
      </c>
      <c r="BR103" s="245"/>
      <c r="BS103" s="245"/>
      <c r="BT103" s="245" t="s">
        <v>177</v>
      </c>
      <c r="BU103" s="245"/>
      <c r="BV103" s="245"/>
    </row>
    <row r="104" spans="1:74" ht="76.5" x14ac:dyDescent="0.2">
      <c r="A104" s="250">
        <v>5</v>
      </c>
      <c r="B104" s="248" t="s">
        <v>1130</v>
      </c>
      <c r="C104" s="245">
        <v>9</v>
      </c>
      <c r="D104" s="245">
        <v>10</v>
      </c>
      <c r="E104" s="245">
        <v>10</v>
      </c>
      <c r="F104" s="245">
        <v>9</v>
      </c>
      <c r="G104" s="245">
        <v>8</v>
      </c>
      <c r="H104" s="245">
        <v>10</v>
      </c>
      <c r="I104" s="245">
        <v>10</v>
      </c>
      <c r="J104" s="245">
        <v>9</v>
      </c>
      <c r="K104" s="245">
        <v>9</v>
      </c>
      <c r="L104" s="245">
        <v>10</v>
      </c>
      <c r="M104" s="245">
        <v>10</v>
      </c>
      <c r="N104" s="245">
        <v>9</v>
      </c>
      <c r="O104" s="245">
        <v>10</v>
      </c>
      <c r="P104" s="245">
        <v>9</v>
      </c>
      <c r="Q104" s="245">
        <v>10</v>
      </c>
      <c r="R104" s="245">
        <v>8</v>
      </c>
      <c r="S104" s="245">
        <v>10</v>
      </c>
      <c r="T104" s="245">
        <v>9</v>
      </c>
      <c r="U104" s="245">
        <v>10</v>
      </c>
      <c r="V104" s="245">
        <v>9</v>
      </c>
      <c r="W104" s="245">
        <v>10</v>
      </c>
      <c r="X104" s="245">
        <v>8</v>
      </c>
      <c r="Y104" s="245">
        <v>10</v>
      </c>
      <c r="Z104" s="245">
        <v>10</v>
      </c>
      <c r="AA104" s="245">
        <v>10</v>
      </c>
      <c r="AB104" s="245">
        <v>10</v>
      </c>
      <c r="AC104" s="245">
        <v>10</v>
      </c>
      <c r="AD104" s="245">
        <v>9</v>
      </c>
      <c r="AE104" s="245">
        <v>10</v>
      </c>
      <c r="AF104" s="245">
        <v>9</v>
      </c>
      <c r="AG104" s="245">
        <v>10</v>
      </c>
      <c r="AH104" s="245" t="s">
        <v>177</v>
      </c>
      <c r="AI104" s="245" t="s">
        <v>177</v>
      </c>
      <c r="AJ104" s="245" t="s">
        <v>177</v>
      </c>
      <c r="AK104" s="245" t="s">
        <v>177</v>
      </c>
      <c r="AL104" s="245" t="s">
        <v>177</v>
      </c>
      <c r="AM104" s="245"/>
      <c r="AN104" s="245"/>
      <c r="AO104" s="245"/>
      <c r="AP104" s="245"/>
      <c r="AQ104" s="245"/>
      <c r="AR104" s="245"/>
      <c r="AS104" s="245"/>
      <c r="AT104" s="245"/>
      <c r="AU104" s="245"/>
      <c r="AV104" s="245"/>
      <c r="AW104" s="245"/>
      <c r="AX104" s="245"/>
      <c r="AY104" s="245"/>
      <c r="AZ104" s="245"/>
      <c r="BA104" s="245"/>
      <c r="BB104" s="245">
        <v>10</v>
      </c>
      <c r="BC104" s="245"/>
      <c r="BD104" s="245"/>
      <c r="BE104" s="245" t="s">
        <v>177</v>
      </c>
      <c r="BF104" s="245"/>
      <c r="BG104" s="245"/>
      <c r="BH104" s="245"/>
      <c r="BI104" s="245"/>
      <c r="BJ104" s="245"/>
      <c r="BK104" s="245">
        <v>10</v>
      </c>
      <c r="BL104" s="245"/>
      <c r="BM104" s="245">
        <v>10</v>
      </c>
      <c r="BN104" s="245"/>
      <c r="BO104" s="245"/>
      <c r="BP104" s="245"/>
      <c r="BQ104" s="245"/>
      <c r="BR104" s="245"/>
      <c r="BS104" s="245"/>
      <c r="BT104" s="245">
        <v>10</v>
      </c>
      <c r="BU104" s="245" t="s">
        <v>177</v>
      </c>
      <c r="BV104" s="245"/>
    </row>
    <row r="105" spans="1:74" ht="76.5" x14ac:dyDescent="0.2">
      <c r="A105" s="250">
        <v>5</v>
      </c>
      <c r="B105" s="248" t="s">
        <v>1131</v>
      </c>
      <c r="C105" s="245">
        <v>9</v>
      </c>
      <c r="D105" s="245">
        <v>10</v>
      </c>
      <c r="E105" s="245">
        <v>10</v>
      </c>
      <c r="F105" s="245">
        <v>9</v>
      </c>
      <c r="G105" s="245">
        <v>9</v>
      </c>
      <c r="H105" s="245">
        <v>10</v>
      </c>
      <c r="I105" s="245">
        <v>10</v>
      </c>
      <c r="J105" s="245">
        <v>10</v>
      </c>
      <c r="K105" s="245">
        <v>8</v>
      </c>
      <c r="L105" s="245">
        <v>10</v>
      </c>
      <c r="M105" s="245">
        <v>10</v>
      </c>
      <c r="N105" s="245">
        <v>9</v>
      </c>
      <c r="O105" s="245">
        <v>10</v>
      </c>
      <c r="P105" s="245">
        <v>8</v>
      </c>
      <c r="Q105" s="245">
        <v>10</v>
      </c>
      <c r="R105" s="245">
        <v>9</v>
      </c>
      <c r="S105" s="245">
        <v>9</v>
      </c>
      <c r="T105" s="245">
        <v>10</v>
      </c>
      <c r="U105" s="245">
        <v>10</v>
      </c>
      <c r="V105" s="245">
        <v>10</v>
      </c>
      <c r="W105" s="245">
        <v>10</v>
      </c>
      <c r="X105" s="245">
        <v>8</v>
      </c>
      <c r="Y105" s="245">
        <v>10</v>
      </c>
      <c r="Z105" s="245">
        <v>10</v>
      </c>
      <c r="AA105" s="245">
        <v>9</v>
      </c>
      <c r="AB105" s="245">
        <v>10</v>
      </c>
      <c r="AC105" s="245">
        <v>10</v>
      </c>
      <c r="AD105" s="245">
        <v>9</v>
      </c>
      <c r="AE105" s="245">
        <v>10</v>
      </c>
      <c r="AF105" s="245">
        <v>9</v>
      </c>
      <c r="AG105" s="245">
        <v>10</v>
      </c>
      <c r="AH105" s="245" t="s">
        <v>177</v>
      </c>
      <c r="AI105" s="245" t="s">
        <v>177</v>
      </c>
      <c r="AJ105" s="245" t="s">
        <v>177</v>
      </c>
      <c r="AK105" s="245" t="s">
        <v>177</v>
      </c>
      <c r="AL105" s="245" t="s">
        <v>177</v>
      </c>
      <c r="AM105" s="245"/>
      <c r="AN105" s="245"/>
      <c r="AO105" s="245"/>
      <c r="AP105" s="245"/>
      <c r="AQ105" s="245"/>
      <c r="AR105" s="245" t="s">
        <v>177</v>
      </c>
      <c r="AS105" s="245"/>
      <c r="AT105" s="245"/>
      <c r="AU105" s="245"/>
      <c r="AV105" s="245"/>
      <c r="AW105" s="245"/>
      <c r="AX105" s="245"/>
      <c r="AY105" s="245"/>
      <c r="AZ105" s="245"/>
      <c r="BA105" s="245"/>
      <c r="BB105" s="245">
        <v>10</v>
      </c>
      <c r="BC105" s="245"/>
      <c r="BD105" s="245"/>
      <c r="BE105" s="245"/>
      <c r="BF105" s="245"/>
      <c r="BG105" s="245">
        <v>9</v>
      </c>
      <c r="BH105" s="245"/>
      <c r="BI105" s="245"/>
      <c r="BJ105" s="245"/>
      <c r="BK105" s="245">
        <v>10</v>
      </c>
      <c r="BL105" s="245"/>
      <c r="BM105" s="245">
        <v>10</v>
      </c>
      <c r="BN105" s="245"/>
      <c r="BO105" s="245"/>
      <c r="BP105" s="245"/>
      <c r="BQ105" s="245"/>
      <c r="BR105" s="245"/>
      <c r="BS105" s="245"/>
      <c r="BT105" s="245">
        <v>9</v>
      </c>
      <c r="BU105" s="245" t="s">
        <v>177</v>
      </c>
      <c r="BV105" s="245"/>
    </row>
    <row r="106" spans="1:74" ht="76.5" x14ac:dyDescent="0.2">
      <c r="A106" s="250">
        <v>5</v>
      </c>
      <c r="B106" s="248" t="s">
        <v>1132</v>
      </c>
      <c r="C106" s="245">
        <v>9</v>
      </c>
      <c r="D106" s="245">
        <v>8</v>
      </c>
      <c r="E106" s="245">
        <v>10</v>
      </c>
      <c r="F106" s="245">
        <v>9</v>
      </c>
      <c r="G106" s="245">
        <v>8</v>
      </c>
      <c r="H106" s="245">
        <v>10</v>
      </c>
      <c r="I106" s="245">
        <v>9</v>
      </c>
      <c r="J106" s="245">
        <v>9</v>
      </c>
      <c r="K106" s="245"/>
      <c r="L106" s="245">
        <v>10</v>
      </c>
      <c r="M106" s="245">
        <v>8</v>
      </c>
      <c r="N106" s="245">
        <v>9</v>
      </c>
      <c r="O106" s="245">
        <v>9</v>
      </c>
      <c r="P106" s="245">
        <v>8</v>
      </c>
      <c r="Q106" s="245">
        <v>9</v>
      </c>
      <c r="R106" s="245">
        <v>7</v>
      </c>
      <c r="S106" s="245">
        <v>10</v>
      </c>
      <c r="T106" s="245">
        <v>9</v>
      </c>
      <c r="U106" s="245">
        <v>9</v>
      </c>
      <c r="V106" s="245"/>
      <c r="W106" s="245" t="s">
        <v>177</v>
      </c>
      <c r="X106" s="245">
        <v>8</v>
      </c>
      <c r="Y106" s="245">
        <v>8</v>
      </c>
      <c r="Z106" s="245">
        <v>8</v>
      </c>
      <c r="AA106" s="245">
        <v>8</v>
      </c>
      <c r="AB106" s="245"/>
      <c r="AC106" s="245"/>
      <c r="AD106" s="245">
        <v>8</v>
      </c>
      <c r="AE106" s="245">
        <v>10</v>
      </c>
      <c r="AF106" s="245"/>
      <c r="AG106" s="245">
        <v>10</v>
      </c>
      <c r="AH106" s="245"/>
      <c r="AI106" s="245"/>
      <c r="AJ106" s="245" t="s">
        <v>177</v>
      </c>
      <c r="AK106" s="245">
        <v>5</v>
      </c>
      <c r="AL106" s="245">
        <v>9</v>
      </c>
      <c r="AM106" s="245"/>
      <c r="AN106" s="245"/>
      <c r="AO106" s="245"/>
      <c r="AP106" s="245"/>
      <c r="AQ106" s="245"/>
      <c r="AR106" s="245"/>
      <c r="AS106" s="245"/>
      <c r="AT106" s="245"/>
      <c r="AU106" s="245"/>
      <c r="AV106" s="245"/>
      <c r="AW106" s="245"/>
      <c r="AX106" s="245"/>
      <c r="AY106" s="245"/>
      <c r="AZ106" s="245"/>
      <c r="BA106" s="245"/>
      <c r="BB106" s="245">
        <v>10</v>
      </c>
      <c r="BC106" s="245"/>
      <c r="BD106" s="245"/>
      <c r="BE106" s="245"/>
      <c r="BF106" s="245"/>
      <c r="BG106" s="245"/>
      <c r="BH106" s="245">
        <v>6</v>
      </c>
      <c r="BI106" s="245"/>
      <c r="BJ106" s="245"/>
      <c r="BK106" s="245"/>
      <c r="BL106" s="245"/>
      <c r="BM106" s="245"/>
      <c r="BN106" s="245"/>
      <c r="BO106" s="245" t="s">
        <v>177</v>
      </c>
      <c r="BP106" s="245"/>
      <c r="BQ106" s="245"/>
      <c r="BR106" s="245"/>
      <c r="BS106" s="245"/>
      <c r="BT106" s="245">
        <v>9</v>
      </c>
      <c r="BU106" s="245" t="s">
        <v>177</v>
      </c>
      <c r="BV106" s="245"/>
    </row>
    <row r="107" spans="1:74" ht="76.5" x14ac:dyDescent="0.2">
      <c r="A107" s="250">
        <v>5</v>
      </c>
      <c r="B107" s="248" t="s">
        <v>1133</v>
      </c>
      <c r="C107" s="245">
        <v>9</v>
      </c>
      <c r="D107" s="245">
        <v>9</v>
      </c>
      <c r="E107" s="245">
        <v>10</v>
      </c>
      <c r="F107" s="245">
        <v>10</v>
      </c>
      <c r="G107" s="245">
        <v>9</v>
      </c>
      <c r="H107" s="245">
        <v>10</v>
      </c>
      <c r="I107" s="245">
        <v>9</v>
      </c>
      <c r="J107" s="245">
        <v>9</v>
      </c>
      <c r="K107" s="245">
        <v>9</v>
      </c>
      <c r="L107" s="245">
        <v>10</v>
      </c>
      <c r="M107" s="245">
        <v>9</v>
      </c>
      <c r="N107" s="245">
        <v>10</v>
      </c>
      <c r="O107" s="245">
        <v>10</v>
      </c>
      <c r="P107" s="245">
        <v>8</v>
      </c>
      <c r="Q107" s="245">
        <v>9</v>
      </c>
      <c r="R107" s="245">
        <v>9</v>
      </c>
      <c r="S107" s="245">
        <v>9</v>
      </c>
      <c r="T107" s="245">
        <v>8</v>
      </c>
      <c r="U107" s="245">
        <v>9</v>
      </c>
      <c r="V107" s="245">
        <v>10</v>
      </c>
      <c r="W107" s="245">
        <v>10</v>
      </c>
      <c r="X107" s="245">
        <v>8</v>
      </c>
      <c r="Y107" s="245">
        <v>10</v>
      </c>
      <c r="Z107" s="245">
        <v>9</v>
      </c>
      <c r="AA107" s="245">
        <v>8</v>
      </c>
      <c r="AB107" s="245">
        <v>9</v>
      </c>
      <c r="AC107" s="245">
        <v>9</v>
      </c>
      <c r="AD107" s="245">
        <v>8</v>
      </c>
      <c r="AE107" s="245">
        <v>9</v>
      </c>
      <c r="AF107" s="245">
        <v>9</v>
      </c>
      <c r="AG107" s="245">
        <v>10</v>
      </c>
      <c r="AH107" s="245" t="s">
        <v>177</v>
      </c>
      <c r="AI107" s="245" t="s">
        <v>177</v>
      </c>
      <c r="AJ107" s="245" t="s">
        <v>177</v>
      </c>
      <c r="AK107" s="245" t="s">
        <v>177</v>
      </c>
      <c r="AL107" s="245" t="s">
        <v>177</v>
      </c>
      <c r="AM107" s="245"/>
      <c r="AN107" s="245"/>
      <c r="AO107" s="245"/>
      <c r="AP107" s="245"/>
      <c r="AQ107" s="245"/>
      <c r="AR107" s="245" t="s">
        <v>177</v>
      </c>
      <c r="AS107" s="245"/>
      <c r="AT107" s="245"/>
      <c r="AU107" s="245">
        <v>9</v>
      </c>
      <c r="AV107" s="245"/>
      <c r="AW107" s="245"/>
      <c r="AX107" s="245"/>
      <c r="AY107" s="245"/>
      <c r="AZ107" s="245"/>
      <c r="BA107" s="245"/>
      <c r="BB107" s="245">
        <v>10</v>
      </c>
      <c r="BC107" s="245"/>
      <c r="BD107" s="245"/>
      <c r="BE107" s="245" t="s">
        <v>177</v>
      </c>
      <c r="BF107" s="245"/>
      <c r="BG107" s="245"/>
      <c r="BH107" s="245"/>
      <c r="BI107" s="245"/>
      <c r="BJ107" s="245"/>
      <c r="BK107" s="245">
        <v>10</v>
      </c>
      <c r="BL107" s="245"/>
      <c r="BM107" s="245"/>
      <c r="BN107" s="245"/>
      <c r="BO107" s="245"/>
      <c r="BP107" s="245"/>
      <c r="BQ107" s="245"/>
      <c r="BR107" s="245"/>
      <c r="BS107" s="245"/>
      <c r="BT107" s="245">
        <v>10</v>
      </c>
      <c r="BU107" s="245" t="s">
        <v>177</v>
      </c>
      <c r="BV107" s="245"/>
    </row>
    <row r="108" spans="1:74" ht="76.5" x14ac:dyDescent="0.2">
      <c r="A108" s="250">
        <v>5</v>
      </c>
      <c r="B108" s="248" t="s">
        <v>1134</v>
      </c>
      <c r="C108" s="245">
        <v>8</v>
      </c>
      <c r="D108" s="245">
        <v>8</v>
      </c>
      <c r="E108" s="245">
        <v>10</v>
      </c>
      <c r="F108" s="245">
        <v>8</v>
      </c>
      <c r="G108" s="245">
        <v>8</v>
      </c>
      <c r="H108" s="245">
        <v>7</v>
      </c>
      <c r="I108" s="245">
        <v>7</v>
      </c>
      <c r="J108" s="245">
        <v>7</v>
      </c>
      <c r="K108" s="245">
        <v>8</v>
      </c>
      <c r="L108" s="245">
        <v>9</v>
      </c>
      <c r="M108" s="245">
        <v>7</v>
      </c>
      <c r="N108" s="245">
        <v>9</v>
      </c>
      <c r="O108" s="245">
        <v>9</v>
      </c>
      <c r="P108" s="245">
        <v>8</v>
      </c>
      <c r="Q108" s="245">
        <v>7</v>
      </c>
      <c r="R108" s="245">
        <v>8</v>
      </c>
      <c r="S108" s="245">
        <v>8</v>
      </c>
      <c r="T108" s="245">
        <v>8</v>
      </c>
      <c r="U108" s="245">
        <v>8</v>
      </c>
      <c r="V108" s="245">
        <v>7</v>
      </c>
      <c r="W108" s="245">
        <v>9</v>
      </c>
      <c r="X108" s="245"/>
      <c r="Y108" s="245" t="s">
        <v>177</v>
      </c>
      <c r="Z108" s="245">
        <v>8</v>
      </c>
      <c r="AA108" s="245">
        <v>7</v>
      </c>
      <c r="AB108" s="245">
        <v>10</v>
      </c>
      <c r="AC108" s="245" t="s">
        <v>177</v>
      </c>
      <c r="AD108" s="245">
        <v>6</v>
      </c>
      <c r="AE108" s="245">
        <v>9</v>
      </c>
      <c r="AF108" s="245"/>
      <c r="AG108" s="245"/>
      <c r="AH108" s="245"/>
      <c r="AI108" s="245" t="s">
        <v>177</v>
      </c>
      <c r="AJ108" s="245"/>
      <c r="AK108" s="245">
        <v>7</v>
      </c>
      <c r="AL108" s="245"/>
      <c r="AM108" s="245"/>
      <c r="AN108" s="245"/>
      <c r="AO108" s="245"/>
      <c r="AP108" s="245" t="s">
        <v>177</v>
      </c>
      <c r="AQ108" s="245">
        <v>8</v>
      </c>
      <c r="AR108" s="245">
        <v>7</v>
      </c>
      <c r="AS108" s="245"/>
      <c r="AT108" s="245">
        <v>8</v>
      </c>
      <c r="AU108" s="245"/>
      <c r="AV108" s="245"/>
      <c r="AW108" s="245"/>
      <c r="AX108" s="245"/>
      <c r="AY108" s="245"/>
      <c r="AZ108" s="245"/>
      <c r="BA108" s="245"/>
      <c r="BB108" s="245">
        <v>8</v>
      </c>
      <c r="BC108" s="245">
        <v>10</v>
      </c>
      <c r="BD108" s="245"/>
      <c r="BE108" s="245"/>
      <c r="BF108" s="245"/>
      <c r="BG108" s="245"/>
      <c r="BH108" s="245">
        <v>6</v>
      </c>
      <c r="BI108" s="245"/>
      <c r="BJ108" s="245"/>
      <c r="BK108" s="245"/>
      <c r="BL108" s="245"/>
      <c r="BM108" s="245"/>
      <c r="BN108" s="245" t="s">
        <v>177</v>
      </c>
      <c r="BO108" s="245"/>
      <c r="BP108" s="245"/>
      <c r="BQ108" s="245"/>
      <c r="BR108" s="245"/>
      <c r="BS108" s="245"/>
      <c r="BT108" s="245">
        <v>9</v>
      </c>
      <c r="BU108" s="245"/>
      <c r="BV108" s="245"/>
    </row>
    <row r="109" spans="1:74" ht="63.75" x14ac:dyDescent="0.2">
      <c r="A109" s="250">
        <v>5</v>
      </c>
      <c r="B109" s="248" t="s">
        <v>1135</v>
      </c>
      <c r="C109" s="245">
        <v>9</v>
      </c>
      <c r="D109" s="245">
        <v>8</v>
      </c>
      <c r="E109" s="245">
        <v>10</v>
      </c>
      <c r="F109" s="245">
        <v>9</v>
      </c>
      <c r="G109" s="245">
        <v>9</v>
      </c>
      <c r="H109" s="245">
        <v>10</v>
      </c>
      <c r="I109" s="245">
        <v>9</v>
      </c>
      <c r="J109" s="245">
        <v>10</v>
      </c>
      <c r="K109" s="245"/>
      <c r="L109" s="245">
        <v>9</v>
      </c>
      <c r="M109" s="245">
        <v>10</v>
      </c>
      <c r="N109" s="245">
        <v>8</v>
      </c>
      <c r="O109" s="245">
        <v>9</v>
      </c>
      <c r="P109" s="245">
        <v>8</v>
      </c>
      <c r="Q109" s="245">
        <v>8</v>
      </c>
      <c r="R109" s="245">
        <v>7</v>
      </c>
      <c r="S109" s="245">
        <v>9</v>
      </c>
      <c r="T109" s="245">
        <v>9</v>
      </c>
      <c r="U109" s="245" t="s">
        <v>177</v>
      </c>
      <c r="V109" s="245">
        <v>9</v>
      </c>
      <c r="W109" s="245">
        <v>9</v>
      </c>
      <c r="X109" s="245">
        <v>6</v>
      </c>
      <c r="Y109" s="245">
        <v>9</v>
      </c>
      <c r="Z109" s="245"/>
      <c r="AA109" s="245">
        <v>7</v>
      </c>
      <c r="AB109" s="245" t="s">
        <v>177</v>
      </c>
      <c r="AC109" s="245">
        <v>9</v>
      </c>
      <c r="AD109" s="245">
        <v>9</v>
      </c>
      <c r="AE109" s="245">
        <v>9</v>
      </c>
      <c r="AF109" s="245"/>
      <c r="AG109" s="245">
        <v>5</v>
      </c>
      <c r="AH109" s="245"/>
      <c r="AI109" s="245"/>
      <c r="AJ109" s="245"/>
      <c r="AK109" s="245" t="s">
        <v>177</v>
      </c>
      <c r="AL109" s="245"/>
      <c r="AM109" s="245"/>
      <c r="AN109" s="245"/>
      <c r="AO109" s="245"/>
      <c r="AP109" s="245"/>
      <c r="AQ109" s="245"/>
      <c r="AR109" s="245"/>
      <c r="AS109" s="245"/>
      <c r="AT109" s="245" t="s">
        <v>177</v>
      </c>
      <c r="AU109" s="245"/>
      <c r="AV109" s="245"/>
      <c r="AW109" s="245"/>
      <c r="AX109" s="245">
        <v>10</v>
      </c>
      <c r="AY109" s="245"/>
      <c r="AZ109" s="245"/>
      <c r="BA109" s="245"/>
      <c r="BB109" s="245">
        <v>8</v>
      </c>
      <c r="BC109" s="245"/>
      <c r="BD109" s="245"/>
      <c r="BE109" s="245"/>
      <c r="BF109" s="245"/>
      <c r="BG109" s="245"/>
      <c r="BH109" s="245"/>
      <c r="BI109" s="245" t="s">
        <v>177</v>
      </c>
      <c r="BJ109" s="245"/>
      <c r="BK109" s="245"/>
      <c r="BL109" s="245"/>
      <c r="BM109" s="245"/>
      <c r="BN109" s="245"/>
      <c r="BO109" s="245"/>
      <c r="BP109" s="245"/>
      <c r="BQ109" s="245"/>
      <c r="BR109" s="245"/>
      <c r="BS109" s="245"/>
      <c r="BT109" s="245">
        <v>9</v>
      </c>
      <c r="BU109" s="245"/>
      <c r="BV109" s="245"/>
    </row>
    <row r="110" spans="1:74" ht="63.75" x14ac:dyDescent="0.2">
      <c r="A110" s="250">
        <v>5</v>
      </c>
      <c r="B110" s="248" t="s">
        <v>1136</v>
      </c>
      <c r="C110" s="245">
        <v>10</v>
      </c>
      <c r="D110" s="245">
        <v>10</v>
      </c>
      <c r="E110" s="245">
        <v>10</v>
      </c>
      <c r="F110" s="245">
        <v>9</v>
      </c>
      <c r="G110" s="245">
        <v>10</v>
      </c>
      <c r="H110" s="245">
        <v>10</v>
      </c>
      <c r="I110" s="245">
        <v>10</v>
      </c>
      <c r="J110" s="245">
        <v>9</v>
      </c>
      <c r="K110" s="245">
        <v>10</v>
      </c>
      <c r="L110" s="245">
        <v>10</v>
      </c>
      <c r="M110" s="245">
        <v>10</v>
      </c>
      <c r="N110" s="245">
        <v>9</v>
      </c>
      <c r="O110" s="245">
        <v>10</v>
      </c>
      <c r="P110" s="245">
        <v>10</v>
      </c>
      <c r="Q110" s="245">
        <v>8</v>
      </c>
      <c r="R110" s="245">
        <v>10</v>
      </c>
      <c r="S110" s="245">
        <v>10</v>
      </c>
      <c r="T110" s="245">
        <v>10</v>
      </c>
      <c r="U110" s="245">
        <v>10</v>
      </c>
      <c r="V110" s="245">
        <v>10</v>
      </c>
      <c r="W110" s="245">
        <v>10</v>
      </c>
      <c r="X110" s="245">
        <v>8</v>
      </c>
      <c r="Y110" s="245">
        <v>10</v>
      </c>
      <c r="Z110" s="245">
        <v>10</v>
      </c>
      <c r="AA110" s="245">
        <v>9</v>
      </c>
      <c r="AB110" s="245">
        <v>10</v>
      </c>
      <c r="AC110" s="245">
        <v>9</v>
      </c>
      <c r="AD110" s="245">
        <v>9</v>
      </c>
      <c r="AE110" s="245">
        <v>10</v>
      </c>
      <c r="AF110" s="245">
        <v>10</v>
      </c>
      <c r="AG110" s="245">
        <v>10</v>
      </c>
      <c r="AH110" s="245" t="s">
        <v>177</v>
      </c>
      <c r="AI110" s="245" t="s">
        <v>177</v>
      </c>
      <c r="AJ110" s="245" t="s">
        <v>177</v>
      </c>
      <c r="AK110" s="245" t="s">
        <v>177</v>
      </c>
      <c r="AL110" s="245"/>
      <c r="AM110" s="245"/>
      <c r="AN110" s="245"/>
      <c r="AO110" s="245"/>
      <c r="AP110" s="245"/>
      <c r="AQ110" s="245"/>
      <c r="AR110" s="245"/>
      <c r="AS110" s="245"/>
      <c r="AT110" s="245"/>
      <c r="AU110" s="245"/>
      <c r="AV110" s="245"/>
      <c r="AW110" s="245"/>
      <c r="AX110" s="245"/>
      <c r="AY110" s="245"/>
      <c r="AZ110" s="245"/>
      <c r="BA110" s="245"/>
      <c r="BB110" s="245">
        <v>10</v>
      </c>
      <c r="BC110" s="245"/>
      <c r="BD110" s="245"/>
      <c r="BE110" s="245"/>
      <c r="BF110" s="245"/>
      <c r="BG110" s="245">
        <v>10</v>
      </c>
      <c r="BH110" s="245"/>
      <c r="BI110" s="245"/>
      <c r="BJ110" s="245"/>
      <c r="BK110" s="245">
        <v>10</v>
      </c>
      <c r="BL110" s="245"/>
      <c r="BM110" s="245">
        <v>10</v>
      </c>
      <c r="BN110" s="245"/>
      <c r="BO110" s="245"/>
      <c r="BP110" s="245"/>
      <c r="BQ110" s="245"/>
      <c r="BR110" s="245"/>
      <c r="BS110" s="245"/>
      <c r="BT110" s="245">
        <v>9</v>
      </c>
      <c r="BU110" s="245" t="s">
        <v>177</v>
      </c>
      <c r="BV110" s="245"/>
    </row>
    <row r="111" spans="1:74" ht="63.75" x14ac:dyDescent="0.2">
      <c r="A111" s="250">
        <v>5</v>
      </c>
      <c r="B111" s="248" t="s">
        <v>1137</v>
      </c>
      <c r="C111" s="245">
        <v>8</v>
      </c>
      <c r="D111" s="245">
        <v>9</v>
      </c>
      <c r="E111" s="245">
        <v>10</v>
      </c>
      <c r="F111" s="245">
        <v>9</v>
      </c>
      <c r="G111" s="245">
        <v>10</v>
      </c>
      <c r="H111" s="245">
        <v>10</v>
      </c>
      <c r="I111" s="245">
        <v>10</v>
      </c>
      <c r="J111" s="245">
        <v>7</v>
      </c>
      <c r="K111" s="245">
        <v>8</v>
      </c>
      <c r="L111" s="245">
        <v>10</v>
      </c>
      <c r="M111" s="245">
        <v>7</v>
      </c>
      <c r="N111" s="245">
        <v>9</v>
      </c>
      <c r="O111" s="245">
        <v>9</v>
      </c>
      <c r="P111" s="245">
        <v>10</v>
      </c>
      <c r="Q111" s="245" t="s">
        <v>191</v>
      </c>
      <c r="R111" s="245">
        <v>10</v>
      </c>
      <c r="S111" s="245">
        <v>10</v>
      </c>
      <c r="T111" s="245">
        <v>9</v>
      </c>
      <c r="U111" s="245">
        <v>10</v>
      </c>
      <c r="V111" s="245">
        <v>10</v>
      </c>
      <c r="W111" s="245">
        <v>10</v>
      </c>
      <c r="X111" s="245">
        <v>8</v>
      </c>
      <c r="Y111" s="245">
        <v>10</v>
      </c>
      <c r="Z111" s="245">
        <v>9</v>
      </c>
      <c r="AA111" s="245">
        <v>7</v>
      </c>
      <c r="AB111" s="245" t="s">
        <v>177</v>
      </c>
      <c r="AC111" s="245" t="s">
        <v>177</v>
      </c>
      <c r="AD111" s="245"/>
      <c r="AE111" s="245" t="s">
        <v>177</v>
      </c>
      <c r="AF111" s="245">
        <v>8</v>
      </c>
      <c r="AG111" s="245">
        <v>10</v>
      </c>
      <c r="AH111" s="245"/>
      <c r="AI111" s="245"/>
      <c r="AJ111" s="245" t="s">
        <v>177</v>
      </c>
      <c r="AK111" s="245"/>
      <c r="AL111" s="245"/>
      <c r="AM111" s="245"/>
      <c r="AN111" s="245"/>
      <c r="AO111" s="245"/>
      <c r="AP111" s="245"/>
      <c r="AQ111" s="245"/>
      <c r="AR111" s="245"/>
      <c r="AS111" s="245"/>
      <c r="AT111" s="245"/>
      <c r="AU111" s="245"/>
      <c r="AV111" s="245"/>
      <c r="AW111" s="245"/>
      <c r="AX111" s="245"/>
      <c r="AY111" s="245"/>
      <c r="AZ111" s="245"/>
      <c r="BA111" s="245"/>
      <c r="BB111" s="245">
        <v>10</v>
      </c>
      <c r="BC111" s="245"/>
      <c r="BD111" s="245"/>
      <c r="BE111" s="245"/>
      <c r="BF111" s="245"/>
      <c r="BG111" s="245"/>
      <c r="BH111" s="245">
        <v>10</v>
      </c>
      <c r="BI111" s="245"/>
      <c r="BJ111" s="245"/>
      <c r="BK111" s="245"/>
      <c r="BL111" s="245" t="s">
        <v>177</v>
      </c>
      <c r="BM111" s="245"/>
      <c r="BN111" s="245"/>
      <c r="BO111" s="245"/>
      <c r="BP111" s="245"/>
      <c r="BQ111" s="245"/>
      <c r="BR111" s="245"/>
      <c r="BS111" s="245"/>
      <c r="BT111" s="245">
        <v>9</v>
      </c>
      <c r="BU111" s="245"/>
      <c r="BV111" s="245"/>
    </row>
    <row r="112" spans="1:74" ht="63.75" x14ac:dyDescent="0.2">
      <c r="A112" s="250">
        <v>5</v>
      </c>
      <c r="B112" s="248" t="s">
        <v>1138</v>
      </c>
      <c r="C112" s="245">
        <v>9</v>
      </c>
      <c r="D112" s="245">
        <v>9</v>
      </c>
      <c r="E112" s="245">
        <v>9</v>
      </c>
      <c r="F112" s="245">
        <v>9</v>
      </c>
      <c r="G112" s="245">
        <v>8</v>
      </c>
      <c r="H112" s="245">
        <v>8</v>
      </c>
      <c r="I112" s="245">
        <v>8</v>
      </c>
      <c r="J112" s="245">
        <v>8</v>
      </c>
      <c r="K112" s="245"/>
      <c r="L112" s="245">
        <v>10</v>
      </c>
      <c r="M112" s="245">
        <v>7</v>
      </c>
      <c r="N112" s="245">
        <v>9</v>
      </c>
      <c r="O112" s="245">
        <v>10</v>
      </c>
      <c r="P112" s="245">
        <v>6</v>
      </c>
      <c r="Q112" s="245">
        <v>9</v>
      </c>
      <c r="R112" s="245">
        <v>9</v>
      </c>
      <c r="S112" s="245">
        <v>10</v>
      </c>
      <c r="T112" s="245">
        <v>9</v>
      </c>
      <c r="U112" s="245">
        <v>8</v>
      </c>
      <c r="V112" s="245">
        <v>9</v>
      </c>
      <c r="W112" s="245">
        <v>9</v>
      </c>
      <c r="X112" s="245">
        <v>8</v>
      </c>
      <c r="Y112" s="245">
        <v>9</v>
      </c>
      <c r="Z112" s="245">
        <v>8</v>
      </c>
      <c r="AA112" s="245">
        <v>9</v>
      </c>
      <c r="AB112" s="245">
        <v>10</v>
      </c>
      <c r="AC112" s="245">
        <v>9</v>
      </c>
      <c r="AD112" s="245">
        <v>9</v>
      </c>
      <c r="AE112" s="245">
        <v>9</v>
      </c>
      <c r="AF112" s="245">
        <v>10</v>
      </c>
      <c r="AG112" s="245">
        <v>9</v>
      </c>
      <c r="AH112" s="245" t="s">
        <v>177</v>
      </c>
      <c r="AI112" s="245" t="s">
        <v>177</v>
      </c>
      <c r="AJ112" s="245" t="s">
        <v>177</v>
      </c>
      <c r="AK112" s="245" t="s">
        <v>177</v>
      </c>
      <c r="AL112" s="245" t="s">
        <v>177</v>
      </c>
      <c r="AM112" s="245"/>
      <c r="AN112" s="245"/>
      <c r="AO112" s="245"/>
      <c r="AP112" s="245"/>
      <c r="AQ112" s="245"/>
      <c r="AR112" s="245"/>
      <c r="AS112" s="245"/>
      <c r="AT112" s="245"/>
      <c r="AU112" s="245"/>
      <c r="AV112" s="245"/>
      <c r="AW112" s="245"/>
      <c r="AX112" s="245"/>
      <c r="AY112" s="245"/>
      <c r="AZ112" s="245"/>
      <c r="BA112" s="245"/>
      <c r="BB112" s="245">
        <v>10</v>
      </c>
      <c r="BC112" s="245"/>
      <c r="BD112" s="245"/>
      <c r="BE112" s="245"/>
      <c r="BF112" s="245"/>
      <c r="BG112" s="245">
        <v>10</v>
      </c>
      <c r="BH112" s="245"/>
      <c r="BI112" s="245"/>
      <c r="BJ112" s="245"/>
      <c r="BK112" s="245"/>
      <c r="BL112" s="245"/>
      <c r="BM112" s="245" t="s">
        <v>177</v>
      </c>
      <c r="BN112" s="245"/>
      <c r="BO112" s="245"/>
      <c r="BP112" s="245"/>
      <c r="BQ112" s="245"/>
      <c r="BR112" s="245"/>
      <c r="BS112" s="245"/>
      <c r="BT112" s="245">
        <v>9</v>
      </c>
      <c r="BU112" s="245" t="s">
        <v>177</v>
      </c>
      <c r="BV112" s="245"/>
    </row>
    <row r="113" spans="1:74" ht="63.75" x14ac:dyDescent="0.2">
      <c r="A113" s="250">
        <v>5</v>
      </c>
      <c r="B113" s="248" t="s">
        <v>1139</v>
      </c>
      <c r="C113" s="245">
        <v>8</v>
      </c>
      <c r="D113" s="245">
        <v>8</v>
      </c>
      <c r="E113" s="245">
        <v>8</v>
      </c>
      <c r="F113" s="245">
        <v>9</v>
      </c>
      <c r="G113" s="245">
        <v>8</v>
      </c>
      <c r="H113" s="245">
        <v>8</v>
      </c>
      <c r="I113" s="245">
        <v>9</v>
      </c>
      <c r="J113" s="245">
        <v>9</v>
      </c>
      <c r="K113" s="245">
        <v>7</v>
      </c>
      <c r="L113" s="245">
        <v>10</v>
      </c>
      <c r="M113" s="245">
        <v>9</v>
      </c>
      <c r="N113" s="245">
        <v>9</v>
      </c>
      <c r="O113" s="245">
        <v>8</v>
      </c>
      <c r="P113" s="245">
        <v>8</v>
      </c>
      <c r="Q113" s="245">
        <v>8</v>
      </c>
      <c r="R113" s="245">
        <v>6</v>
      </c>
      <c r="S113" s="245">
        <v>7</v>
      </c>
      <c r="T113" s="245">
        <v>8</v>
      </c>
      <c r="U113" s="245">
        <v>8</v>
      </c>
      <c r="V113" s="245">
        <v>9</v>
      </c>
      <c r="W113" s="245">
        <v>9</v>
      </c>
      <c r="X113" s="245">
        <v>7</v>
      </c>
      <c r="Y113" s="245">
        <v>8</v>
      </c>
      <c r="Z113" s="245">
        <v>8</v>
      </c>
      <c r="AA113" s="245">
        <v>7</v>
      </c>
      <c r="AB113" s="245" t="s">
        <v>177</v>
      </c>
      <c r="AC113" s="245">
        <v>10</v>
      </c>
      <c r="AD113" s="245">
        <v>10</v>
      </c>
      <c r="AE113" s="245">
        <v>9</v>
      </c>
      <c r="AF113" s="245"/>
      <c r="AG113" s="245">
        <v>9</v>
      </c>
      <c r="AH113" s="245"/>
      <c r="AI113" s="245" t="s">
        <v>177</v>
      </c>
      <c r="AJ113" s="245" t="s">
        <v>177</v>
      </c>
      <c r="AK113" s="245" t="s">
        <v>177</v>
      </c>
      <c r="AL113" s="245" t="s">
        <v>177</v>
      </c>
      <c r="AM113" s="245"/>
      <c r="AN113" s="245"/>
      <c r="AO113" s="245"/>
      <c r="AP113" s="245"/>
      <c r="AQ113" s="245" t="s">
        <v>177</v>
      </c>
      <c r="AR113" s="245"/>
      <c r="AS113" s="245"/>
      <c r="AT113" s="245" t="s">
        <v>177</v>
      </c>
      <c r="AU113" s="245"/>
      <c r="AV113" s="245"/>
      <c r="AW113" s="245"/>
      <c r="AX113" s="245"/>
      <c r="AY113" s="245"/>
      <c r="AZ113" s="245"/>
      <c r="BA113" s="245"/>
      <c r="BB113" s="245">
        <v>8</v>
      </c>
      <c r="BC113" s="245"/>
      <c r="BD113" s="245"/>
      <c r="BE113" s="245"/>
      <c r="BF113" s="245"/>
      <c r="BG113" s="245">
        <v>7</v>
      </c>
      <c r="BH113" s="245">
        <v>9</v>
      </c>
      <c r="BI113" s="245"/>
      <c r="BJ113" s="245"/>
      <c r="BK113" s="245"/>
      <c r="BL113" s="245"/>
      <c r="BM113" s="245"/>
      <c r="BN113" s="245">
        <v>8</v>
      </c>
      <c r="BO113" s="245"/>
      <c r="BP113" s="245"/>
      <c r="BQ113" s="245"/>
      <c r="BR113" s="245"/>
      <c r="BS113" s="245"/>
      <c r="BT113" s="245">
        <v>8</v>
      </c>
      <c r="BU113" s="245"/>
      <c r="BV113" s="245"/>
    </row>
    <row r="114" spans="1:74" ht="76.5" x14ac:dyDescent="0.2">
      <c r="A114" s="250">
        <v>5</v>
      </c>
      <c r="B114" s="248" t="s">
        <v>1140</v>
      </c>
      <c r="C114" s="245">
        <v>9</v>
      </c>
      <c r="D114" s="245">
        <v>8</v>
      </c>
      <c r="E114" s="245">
        <v>10</v>
      </c>
      <c r="F114" s="245">
        <v>9</v>
      </c>
      <c r="G114" s="245">
        <v>9</v>
      </c>
      <c r="H114" s="245">
        <v>8</v>
      </c>
      <c r="I114" s="245">
        <v>9</v>
      </c>
      <c r="J114" s="245">
        <v>9</v>
      </c>
      <c r="K114" s="245">
        <v>7</v>
      </c>
      <c r="L114" s="245">
        <v>10</v>
      </c>
      <c r="M114" s="245">
        <v>9</v>
      </c>
      <c r="N114" s="245">
        <v>9</v>
      </c>
      <c r="O114" s="245">
        <v>8</v>
      </c>
      <c r="P114" s="245">
        <v>8</v>
      </c>
      <c r="Q114" s="245">
        <v>8</v>
      </c>
      <c r="R114" s="245">
        <v>8</v>
      </c>
      <c r="S114" s="245">
        <v>10</v>
      </c>
      <c r="T114" s="245">
        <v>6</v>
      </c>
      <c r="U114" s="245">
        <v>8</v>
      </c>
      <c r="V114" s="245">
        <v>10</v>
      </c>
      <c r="W114" s="245">
        <v>9</v>
      </c>
      <c r="X114" s="245" t="s">
        <v>177</v>
      </c>
      <c r="Y114" s="245">
        <v>9</v>
      </c>
      <c r="Z114" s="245">
        <v>8</v>
      </c>
      <c r="AA114" s="245">
        <v>8</v>
      </c>
      <c r="AB114" s="245">
        <v>9</v>
      </c>
      <c r="AC114" s="245">
        <v>9</v>
      </c>
      <c r="AD114" s="245"/>
      <c r="AE114" s="245" t="s">
        <v>177</v>
      </c>
      <c r="AF114" s="245"/>
      <c r="AG114" s="245">
        <v>10</v>
      </c>
      <c r="AH114" s="245"/>
      <c r="AI114" s="245"/>
      <c r="AJ114" s="245" t="s">
        <v>177</v>
      </c>
      <c r="AK114" s="245" t="s">
        <v>177</v>
      </c>
      <c r="AL114" s="245"/>
      <c r="AM114" s="245"/>
      <c r="AN114" s="245"/>
      <c r="AO114" s="245"/>
      <c r="AP114" s="245"/>
      <c r="AQ114" s="245"/>
      <c r="AR114" s="245"/>
      <c r="AS114" s="245"/>
      <c r="AT114" s="245"/>
      <c r="AU114" s="245"/>
      <c r="AV114" s="245"/>
      <c r="AW114" s="245"/>
      <c r="AX114" s="245"/>
      <c r="AY114" s="245"/>
      <c r="AZ114" s="245"/>
      <c r="BA114" s="245"/>
      <c r="BB114" s="245">
        <v>8</v>
      </c>
      <c r="BC114" s="245"/>
      <c r="BD114" s="245"/>
      <c r="BE114" s="245"/>
      <c r="BF114" s="245"/>
      <c r="BG114" s="245"/>
      <c r="BH114" s="245" t="s">
        <v>177</v>
      </c>
      <c r="BI114" s="245"/>
      <c r="BJ114" s="245"/>
      <c r="BK114" s="245"/>
      <c r="BL114" s="245"/>
      <c r="BM114" s="245"/>
      <c r="BN114" s="245"/>
      <c r="BO114" s="245"/>
      <c r="BP114" s="245"/>
      <c r="BQ114" s="245"/>
      <c r="BR114" s="245"/>
      <c r="BS114" s="245"/>
      <c r="BT114" s="245">
        <v>9</v>
      </c>
      <c r="BU114" s="245" t="s">
        <v>177</v>
      </c>
      <c r="BV114" s="245"/>
    </row>
    <row r="115" spans="1:74" ht="63.75" x14ac:dyDescent="0.2">
      <c r="A115" s="250">
        <v>5</v>
      </c>
      <c r="B115" s="248" t="s">
        <v>1141</v>
      </c>
      <c r="C115" s="245">
        <v>10</v>
      </c>
      <c r="D115" s="245">
        <v>8</v>
      </c>
      <c r="E115" s="245">
        <v>10</v>
      </c>
      <c r="F115" s="245">
        <v>9</v>
      </c>
      <c r="G115" s="245">
        <v>10</v>
      </c>
      <c r="H115" s="245">
        <v>9</v>
      </c>
      <c r="I115" s="245">
        <v>9</v>
      </c>
      <c r="J115" s="245">
        <v>9</v>
      </c>
      <c r="K115" s="245">
        <v>7</v>
      </c>
      <c r="L115" s="245">
        <v>10</v>
      </c>
      <c r="M115" s="245">
        <v>10</v>
      </c>
      <c r="N115" s="245">
        <v>10</v>
      </c>
      <c r="O115" s="245">
        <v>10</v>
      </c>
      <c r="P115" s="245">
        <v>10</v>
      </c>
      <c r="Q115" s="245">
        <v>7</v>
      </c>
      <c r="R115" s="245">
        <v>10</v>
      </c>
      <c r="S115" s="245">
        <v>10</v>
      </c>
      <c r="T115" s="245">
        <v>9</v>
      </c>
      <c r="U115" s="245">
        <v>9</v>
      </c>
      <c r="V115" s="245">
        <v>10</v>
      </c>
      <c r="W115" s="245">
        <v>9</v>
      </c>
      <c r="X115" s="245">
        <v>9</v>
      </c>
      <c r="Y115" s="245" t="s">
        <v>177</v>
      </c>
      <c r="Z115" s="245">
        <v>8</v>
      </c>
      <c r="AA115" s="245">
        <v>8</v>
      </c>
      <c r="AB115" s="245">
        <v>10</v>
      </c>
      <c r="AC115" s="245">
        <v>9</v>
      </c>
      <c r="AD115" s="245">
        <v>10</v>
      </c>
      <c r="AE115" s="245" t="s">
        <v>177</v>
      </c>
      <c r="AF115" s="245"/>
      <c r="AG115" s="245"/>
      <c r="AH115" s="245"/>
      <c r="AI115" s="245"/>
      <c r="AJ115" s="245"/>
      <c r="AK115" s="245" t="s">
        <v>177</v>
      </c>
      <c r="AL115" s="245"/>
      <c r="AM115" s="245"/>
      <c r="AN115" s="245"/>
      <c r="AO115" s="245"/>
      <c r="AP115" s="245" t="s">
        <v>177</v>
      </c>
      <c r="AQ115" s="245" t="s">
        <v>177</v>
      </c>
      <c r="AR115" s="245"/>
      <c r="AS115" s="245"/>
      <c r="AT115" s="245"/>
      <c r="AU115" s="245"/>
      <c r="AV115" s="245"/>
      <c r="AW115" s="245"/>
      <c r="AX115" s="245"/>
      <c r="AY115" s="245"/>
      <c r="AZ115" s="245"/>
      <c r="BA115" s="245"/>
      <c r="BB115" s="245">
        <v>9</v>
      </c>
      <c r="BC115" s="245"/>
      <c r="BD115" s="245"/>
      <c r="BE115" s="245"/>
      <c r="BF115" s="245"/>
      <c r="BG115" s="245"/>
      <c r="BH115" s="245">
        <v>8</v>
      </c>
      <c r="BI115" s="245"/>
      <c r="BJ115" s="245"/>
      <c r="BK115" s="245"/>
      <c r="BL115" s="245"/>
      <c r="BM115" s="245"/>
      <c r="BN115" s="245"/>
      <c r="BO115" s="245"/>
      <c r="BP115" s="245"/>
      <c r="BQ115" s="245">
        <v>10</v>
      </c>
      <c r="BR115" s="245"/>
      <c r="BS115" s="245"/>
      <c r="BT115" s="245">
        <v>10</v>
      </c>
      <c r="BU115" s="245"/>
      <c r="BV115" s="245"/>
    </row>
    <row r="116" spans="1:74" ht="63.75" x14ac:dyDescent="0.2">
      <c r="A116" s="250">
        <v>5</v>
      </c>
      <c r="B116" s="248" t="s">
        <v>1142</v>
      </c>
      <c r="C116" s="245">
        <v>9</v>
      </c>
      <c r="D116" s="245">
        <v>7</v>
      </c>
      <c r="E116" s="245">
        <v>10</v>
      </c>
      <c r="F116" s="245">
        <v>9</v>
      </c>
      <c r="G116" s="245">
        <v>8</v>
      </c>
      <c r="H116" s="245">
        <v>9</v>
      </c>
      <c r="I116" s="245">
        <v>8</v>
      </c>
      <c r="J116" s="245">
        <v>6</v>
      </c>
      <c r="K116" s="245"/>
      <c r="L116" s="245">
        <v>7</v>
      </c>
      <c r="M116" s="245">
        <v>6</v>
      </c>
      <c r="N116" s="245">
        <v>8</v>
      </c>
      <c r="O116" s="245">
        <v>8</v>
      </c>
      <c r="P116" s="245">
        <v>8</v>
      </c>
      <c r="Q116" s="245">
        <v>8</v>
      </c>
      <c r="R116" s="245">
        <v>7</v>
      </c>
      <c r="S116" s="245">
        <v>8</v>
      </c>
      <c r="T116" s="245">
        <v>9</v>
      </c>
      <c r="U116" s="245"/>
      <c r="V116" s="245"/>
      <c r="W116" s="245">
        <v>8</v>
      </c>
      <c r="X116" s="245"/>
      <c r="Y116" s="245">
        <v>8</v>
      </c>
      <c r="Z116" s="245"/>
      <c r="AA116" s="245">
        <v>6</v>
      </c>
      <c r="AB116" s="245"/>
      <c r="AC116" s="245"/>
      <c r="AD116" s="245"/>
      <c r="AE116" s="245">
        <v>9</v>
      </c>
      <c r="AF116" s="245"/>
      <c r="AG116" s="245"/>
      <c r="AH116" s="245"/>
      <c r="AI116" s="245"/>
      <c r="AJ116" s="245"/>
      <c r="AK116" s="245"/>
      <c r="AL116" s="245"/>
      <c r="AM116" s="245"/>
      <c r="AN116" s="245"/>
      <c r="AO116" s="245"/>
      <c r="AP116" s="245" t="s">
        <v>177</v>
      </c>
      <c r="AQ116" s="245" t="s">
        <v>177</v>
      </c>
      <c r="AR116" s="245"/>
      <c r="AS116" s="245"/>
      <c r="AT116" s="245" t="s">
        <v>177</v>
      </c>
      <c r="AU116" s="245"/>
      <c r="AV116" s="245"/>
      <c r="AW116" s="245"/>
      <c r="AX116" s="245"/>
      <c r="AY116" s="245"/>
      <c r="AZ116" s="245"/>
      <c r="BA116" s="245"/>
      <c r="BB116" s="245" t="s">
        <v>177</v>
      </c>
      <c r="BC116" s="245"/>
      <c r="BD116" s="245"/>
      <c r="BE116" s="245"/>
      <c r="BF116" s="245"/>
      <c r="BG116" s="245"/>
      <c r="BH116" s="245"/>
      <c r="BI116" s="245"/>
      <c r="BJ116" s="245"/>
      <c r="BK116" s="245"/>
      <c r="BL116" s="245"/>
      <c r="BM116" s="245"/>
      <c r="BN116" s="245"/>
      <c r="BO116" s="245"/>
      <c r="BP116" s="245"/>
      <c r="BQ116" s="245"/>
      <c r="BR116" s="245"/>
      <c r="BS116" s="245"/>
      <c r="BT116" s="245"/>
      <c r="BU116" s="245"/>
      <c r="BV116" s="245"/>
    </row>
    <row r="117" spans="1:74" ht="76.5" x14ac:dyDescent="0.2">
      <c r="A117" s="250">
        <v>5</v>
      </c>
      <c r="B117" s="248" t="s">
        <v>1143</v>
      </c>
      <c r="C117" s="245">
        <v>7</v>
      </c>
      <c r="D117" s="245">
        <v>7</v>
      </c>
      <c r="E117" s="245">
        <v>9</v>
      </c>
      <c r="F117" s="245">
        <v>8</v>
      </c>
      <c r="G117" s="245">
        <v>7</v>
      </c>
      <c r="H117" s="245">
        <v>9</v>
      </c>
      <c r="I117" s="245">
        <v>8</v>
      </c>
      <c r="J117" s="245">
        <v>9</v>
      </c>
      <c r="K117" s="245">
        <v>9</v>
      </c>
      <c r="L117" s="245">
        <v>10</v>
      </c>
      <c r="M117" s="245">
        <v>9</v>
      </c>
      <c r="N117" s="245">
        <v>9</v>
      </c>
      <c r="O117" s="245">
        <v>9</v>
      </c>
      <c r="P117" s="245">
        <v>8</v>
      </c>
      <c r="Q117" s="245">
        <v>7</v>
      </c>
      <c r="R117" s="245">
        <v>7</v>
      </c>
      <c r="S117" s="245">
        <v>10</v>
      </c>
      <c r="T117" s="245">
        <v>5</v>
      </c>
      <c r="U117" s="245">
        <v>8</v>
      </c>
      <c r="V117" s="245"/>
      <c r="W117" s="245">
        <v>10</v>
      </c>
      <c r="X117" s="245">
        <v>6</v>
      </c>
      <c r="Y117" s="245"/>
      <c r="Z117" s="245"/>
      <c r="AA117" s="245" t="s">
        <v>177</v>
      </c>
      <c r="AB117" s="245"/>
      <c r="AC117" s="245"/>
      <c r="AD117" s="245">
        <v>10</v>
      </c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5"/>
      <c r="AO117" s="245"/>
      <c r="AP117" s="245"/>
      <c r="AQ117" s="245"/>
      <c r="AR117" s="245"/>
      <c r="AS117" s="245"/>
      <c r="AT117" s="245"/>
      <c r="AU117" s="245"/>
      <c r="AV117" s="245"/>
      <c r="AW117" s="245"/>
      <c r="AX117" s="245"/>
      <c r="AY117" s="245"/>
      <c r="AZ117" s="245"/>
      <c r="BA117" s="245" t="s">
        <v>177</v>
      </c>
      <c r="BB117" s="245">
        <v>9</v>
      </c>
      <c r="BC117" s="245"/>
      <c r="BD117" s="245"/>
      <c r="BE117" s="245"/>
      <c r="BF117" s="245"/>
      <c r="BG117" s="245"/>
      <c r="BH117" s="245"/>
      <c r="BI117" s="245"/>
      <c r="BJ117" s="245">
        <v>8</v>
      </c>
      <c r="BK117" s="245"/>
      <c r="BL117" s="245"/>
      <c r="BM117" s="245"/>
      <c r="BN117" s="245"/>
      <c r="BO117" s="245"/>
      <c r="BP117" s="245"/>
      <c r="BQ117" s="245"/>
      <c r="BR117" s="245"/>
      <c r="BS117" s="245"/>
      <c r="BT117" s="245">
        <v>8</v>
      </c>
      <c r="BU117" s="245"/>
      <c r="BV117" s="245"/>
    </row>
    <row r="118" spans="1:74" ht="63.75" x14ac:dyDescent="0.2">
      <c r="A118" s="250">
        <v>5</v>
      </c>
      <c r="B118" s="248" t="s">
        <v>1144</v>
      </c>
      <c r="C118" s="245">
        <v>9</v>
      </c>
      <c r="D118" s="245">
        <v>9</v>
      </c>
      <c r="E118" s="245">
        <v>10</v>
      </c>
      <c r="F118" s="245">
        <v>9</v>
      </c>
      <c r="G118" s="245">
        <v>10</v>
      </c>
      <c r="H118" s="245">
        <v>10</v>
      </c>
      <c r="I118" s="245">
        <v>10</v>
      </c>
      <c r="J118" s="245">
        <v>9</v>
      </c>
      <c r="K118" s="245">
        <v>9</v>
      </c>
      <c r="L118" s="245">
        <v>10</v>
      </c>
      <c r="M118" s="245">
        <v>10</v>
      </c>
      <c r="N118" s="245">
        <v>10</v>
      </c>
      <c r="O118" s="245">
        <v>10</v>
      </c>
      <c r="P118" s="245">
        <v>9</v>
      </c>
      <c r="Q118" s="245">
        <v>8</v>
      </c>
      <c r="R118" s="245">
        <v>9</v>
      </c>
      <c r="S118" s="245">
        <v>9</v>
      </c>
      <c r="T118" s="245">
        <v>9</v>
      </c>
      <c r="U118" s="245">
        <v>10</v>
      </c>
      <c r="V118" s="245">
        <v>10</v>
      </c>
      <c r="W118" s="245">
        <v>10</v>
      </c>
      <c r="X118" s="245">
        <v>8</v>
      </c>
      <c r="Y118" s="245">
        <v>9</v>
      </c>
      <c r="Z118" s="245">
        <v>8</v>
      </c>
      <c r="AA118" s="245">
        <v>8</v>
      </c>
      <c r="AB118" s="245"/>
      <c r="AC118" s="245">
        <v>9</v>
      </c>
      <c r="AD118" s="245">
        <v>10</v>
      </c>
      <c r="AE118" s="245" t="s">
        <v>177</v>
      </c>
      <c r="AF118" s="245"/>
      <c r="AG118" s="245">
        <v>10</v>
      </c>
      <c r="AH118" s="245"/>
      <c r="AI118" s="245" t="s">
        <v>177</v>
      </c>
      <c r="AJ118" s="245"/>
      <c r="AK118" s="245" t="s">
        <v>177</v>
      </c>
      <c r="AL118" s="245"/>
      <c r="AM118" s="245"/>
      <c r="AN118" s="245"/>
      <c r="AO118" s="245"/>
      <c r="AP118" s="245" t="s">
        <v>177</v>
      </c>
      <c r="AQ118" s="245"/>
      <c r="AR118" s="245"/>
      <c r="AS118" s="245"/>
      <c r="AT118" s="245"/>
      <c r="AU118" s="245"/>
      <c r="AV118" s="245"/>
      <c r="AW118" s="245"/>
      <c r="AX118" s="245"/>
      <c r="AY118" s="245"/>
      <c r="AZ118" s="245"/>
      <c r="BA118" s="245"/>
      <c r="BB118" s="245">
        <v>9</v>
      </c>
      <c r="BC118" s="245"/>
      <c r="BD118" s="245"/>
      <c r="BE118" s="245"/>
      <c r="BF118" s="245">
        <v>10</v>
      </c>
      <c r="BG118" s="245"/>
      <c r="BH118" s="245" t="s">
        <v>177</v>
      </c>
      <c r="BI118" s="245"/>
      <c r="BJ118" s="245"/>
      <c r="BK118" s="245"/>
      <c r="BL118" s="245"/>
      <c r="BM118" s="245"/>
      <c r="BN118" s="245"/>
      <c r="BO118" s="245"/>
      <c r="BP118" s="245"/>
      <c r="BQ118" s="245">
        <v>10</v>
      </c>
      <c r="BR118" s="245"/>
      <c r="BS118" s="245"/>
      <c r="BT118" s="245">
        <v>10</v>
      </c>
      <c r="BU118" s="245"/>
      <c r="BV118" s="245"/>
    </row>
    <row r="119" spans="1:74" ht="76.5" x14ac:dyDescent="0.2">
      <c r="A119" s="250">
        <v>5</v>
      </c>
      <c r="B119" s="248" t="s">
        <v>1145</v>
      </c>
      <c r="C119" s="245">
        <v>9</v>
      </c>
      <c r="D119" s="245">
        <v>9</v>
      </c>
      <c r="E119" s="245">
        <v>10</v>
      </c>
      <c r="F119" s="245">
        <v>9</v>
      </c>
      <c r="G119" s="245">
        <v>10</v>
      </c>
      <c r="H119" s="245">
        <v>9</v>
      </c>
      <c r="I119" s="245">
        <v>10</v>
      </c>
      <c r="J119" s="245">
        <v>10</v>
      </c>
      <c r="K119" s="245">
        <v>7</v>
      </c>
      <c r="L119" s="245">
        <v>10</v>
      </c>
      <c r="M119" s="245">
        <v>9</v>
      </c>
      <c r="N119" s="245">
        <v>8</v>
      </c>
      <c r="O119" s="245">
        <v>9</v>
      </c>
      <c r="P119" s="245">
        <v>9</v>
      </c>
      <c r="Q119" s="245">
        <v>9</v>
      </c>
      <c r="R119" s="245">
        <v>9</v>
      </c>
      <c r="S119" s="245">
        <v>8</v>
      </c>
      <c r="T119" s="245">
        <v>10</v>
      </c>
      <c r="U119" s="245">
        <v>10</v>
      </c>
      <c r="V119" s="245">
        <v>9</v>
      </c>
      <c r="W119" s="245">
        <v>10</v>
      </c>
      <c r="X119" s="245">
        <v>8</v>
      </c>
      <c r="Y119" s="245">
        <v>9</v>
      </c>
      <c r="Z119" s="245">
        <v>9</v>
      </c>
      <c r="AA119" s="245">
        <v>8</v>
      </c>
      <c r="AB119" s="245">
        <v>10</v>
      </c>
      <c r="AC119" s="245">
        <v>9</v>
      </c>
      <c r="AD119" s="245">
        <v>10</v>
      </c>
      <c r="AE119" s="245">
        <v>10</v>
      </c>
      <c r="AF119" s="245">
        <v>10</v>
      </c>
      <c r="AG119" s="245">
        <v>10</v>
      </c>
      <c r="AH119" s="245">
        <v>10</v>
      </c>
      <c r="AI119" s="245" t="s">
        <v>177</v>
      </c>
      <c r="AJ119" s="245">
        <v>10</v>
      </c>
      <c r="AK119" s="245">
        <v>9</v>
      </c>
      <c r="AL119" s="245">
        <v>8</v>
      </c>
      <c r="AM119" s="245"/>
      <c r="AN119" s="245" t="s">
        <v>177</v>
      </c>
      <c r="AO119" s="245"/>
      <c r="AP119" s="245"/>
      <c r="AQ119" s="245"/>
      <c r="AR119" s="245"/>
      <c r="AS119" s="245"/>
      <c r="AT119" s="245">
        <v>10</v>
      </c>
      <c r="AU119" s="245"/>
      <c r="AV119" s="245"/>
      <c r="AW119" s="245" t="s">
        <v>177</v>
      </c>
      <c r="AX119" s="245"/>
      <c r="AY119" s="245"/>
      <c r="AZ119" s="245">
        <v>8</v>
      </c>
      <c r="BA119" s="245"/>
      <c r="BB119" s="245">
        <v>10</v>
      </c>
      <c r="BC119" s="245"/>
      <c r="BD119" s="245"/>
      <c r="BE119" s="245"/>
      <c r="BF119" s="245"/>
      <c r="BG119" s="245">
        <v>10</v>
      </c>
      <c r="BH119" s="245">
        <v>9</v>
      </c>
      <c r="BI119" s="245"/>
      <c r="BJ119" s="245"/>
      <c r="BK119" s="245"/>
      <c r="BL119" s="245"/>
      <c r="BM119" s="245"/>
      <c r="BN119" s="245">
        <v>10</v>
      </c>
      <c r="BO119" s="245"/>
      <c r="BP119" s="245"/>
      <c r="BQ119" s="245" t="s">
        <v>177</v>
      </c>
      <c r="BR119" s="245" t="s">
        <v>177</v>
      </c>
      <c r="BS119" s="245"/>
      <c r="BT119" s="245">
        <v>9</v>
      </c>
      <c r="BU119" s="245" t="s">
        <v>177</v>
      </c>
      <c r="BV119" s="245"/>
    </row>
    <row r="120" spans="1:74" ht="63.75" x14ac:dyDescent="0.2">
      <c r="A120" s="250">
        <v>5</v>
      </c>
      <c r="B120" s="248" t="s">
        <v>1146</v>
      </c>
      <c r="C120" s="245">
        <v>7</v>
      </c>
      <c r="D120" s="245">
        <v>8</v>
      </c>
      <c r="E120" s="245">
        <v>8</v>
      </c>
      <c r="F120" s="245">
        <v>7</v>
      </c>
      <c r="G120" s="245">
        <v>7</v>
      </c>
      <c r="H120" s="245">
        <v>8</v>
      </c>
      <c r="I120" s="245">
        <v>8</v>
      </c>
      <c r="J120" s="245">
        <v>5</v>
      </c>
      <c r="K120" s="245" t="s">
        <v>191</v>
      </c>
      <c r="L120" s="245">
        <v>8</v>
      </c>
      <c r="M120" s="245">
        <v>7</v>
      </c>
      <c r="N120" s="245">
        <v>7</v>
      </c>
      <c r="O120" s="245">
        <v>8</v>
      </c>
      <c r="P120" s="245">
        <v>5</v>
      </c>
      <c r="Q120" s="245">
        <v>6</v>
      </c>
      <c r="R120" s="245"/>
      <c r="S120" s="245">
        <v>9</v>
      </c>
      <c r="T120" s="245">
        <v>6</v>
      </c>
      <c r="U120" s="245">
        <v>7</v>
      </c>
      <c r="V120" s="245"/>
      <c r="W120" s="245" t="s">
        <v>191</v>
      </c>
      <c r="X120" s="245"/>
      <c r="Y120" s="245" t="s">
        <v>177</v>
      </c>
      <c r="Z120" s="245"/>
      <c r="AA120" s="245">
        <v>6</v>
      </c>
      <c r="AB120" s="245"/>
      <c r="AC120" s="245"/>
      <c r="AD120" s="245">
        <v>7</v>
      </c>
      <c r="AE120" s="245">
        <v>8</v>
      </c>
      <c r="AF120" s="245"/>
      <c r="AG120" s="245"/>
      <c r="AH120" s="245"/>
      <c r="AI120" s="245" t="s">
        <v>177</v>
      </c>
      <c r="AJ120" s="245"/>
      <c r="AK120" s="245"/>
      <c r="AL120" s="245">
        <v>5</v>
      </c>
      <c r="AM120" s="245"/>
      <c r="AN120" s="245"/>
      <c r="AO120" s="245"/>
      <c r="AP120" s="245"/>
      <c r="AQ120" s="245" t="s">
        <v>177</v>
      </c>
      <c r="AR120" s="245">
        <v>8</v>
      </c>
      <c r="AS120" s="245"/>
      <c r="AT120" s="245"/>
      <c r="AU120" s="245"/>
      <c r="AV120" s="245"/>
      <c r="AW120" s="245"/>
      <c r="AX120" s="245"/>
      <c r="AY120" s="245"/>
      <c r="AZ120" s="245"/>
      <c r="BA120" s="245"/>
      <c r="BB120" s="245">
        <v>8</v>
      </c>
      <c r="BC120" s="245"/>
      <c r="BD120" s="245"/>
      <c r="BE120" s="245"/>
      <c r="BF120" s="245"/>
      <c r="BG120" s="245"/>
      <c r="BH120" s="245" t="s">
        <v>177</v>
      </c>
      <c r="BI120" s="245"/>
      <c r="BJ120" s="245"/>
      <c r="BK120" s="245"/>
      <c r="BL120" s="245"/>
      <c r="BM120" s="245"/>
      <c r="BN120" s="245"/>
      <c r="BO120" s="245"/>
      <c r="BP120" s="245"/>
      <c r="BQ120" s="245"/>
      <c r="BR120" s="245"/>
      <c r="BS120" s="245"/>
      <c r="BT120" s="245"/>
      <c r="BU120" s="245"/>
      <c r="BV120" s="245"/>
    </row>
    <row r="121" spans="1:74" ht="51" x14ac:dyDescent="0.2">
      <c r="A121" s="250">
        <v>5</v>
      </c>
      <c r="B121" s="248" t="s">
        <v>1147</v>
      </c>
      <c r="C121" s="245">
        <v>9</v>
      </c>
      <c r="D121" s="245">
        <v>9</v>
      </c>
      <c r="E121" s="245">
        <v>10</v>
      </c>
      <c r="F121" s="245">
        <v>9</v>
      </c>
      <c r="G121" s="245">
        <v>9</v>
      </c>
      <c r="H121" s="245">
        <v>10</v>
      </c>
      <c r="I121" s="245">
        <v>10</v>
      </c>
      <c r="J121" s="245">
        <v>9</v>
      </c>
      <c r="K121" s="245" t="s">
        <v>177</v>
      </c>
      <c r="L121" s="245">
        <v>10</v>
      </c>
      <c r="M121" s="245">
        <v>9</v>
      </c>
      <c r="N121" s="245"/>
      <c r="O121" s="245">
        <v>9</v>
      </c>
      <c r="P121" s="245">
        <v>8</v>
      </c>
      <c r="Q121" s="245"/>
      <c r="R121" s="245">
        <v>8</v>
      </c>
      <c r="S121" s="245" t="s">
        <v>191</v>
      </c>
      <c r="T121" s="245">
        <v>7</v>
      </c>
      <c r="U121" s="245">
        <v>9</v>
      </c>
      <c r="V121" s="245"/>
      <c r="W121" s="245">
        <v>8</v>
      </c>
      <c r="X121" s="245"/>
      <c r="Y121" s="245">
        <v>7</v>
      </c>
      <c r="Z121" s="245"/>
      <c r="AA121" s="245">
        <v>7</v>
      </c>
      <c r="AB121" s="245" t="s">
        <v>177</v>
      </c>
      <c r="AC121" s="245"/>
      <c r="AD121" s="245"/>
      <c r="AE121" s="245"/>
      <c r="AF121" s="245"/>
      <c r="AG121" s="245">
        <v>8</v>
      </c>
      <c r="AH121" s="245"/>
      <c r="AI121" s="245"/>
      <c r="AJ121" s="245"/>
      <c r="AK121" s="245">
        <v>7</v>
      </c>
      <c r="AL121" s="245"/>
      <c r="AM121" s="245"/>
      <c r="AN121" s="245"/>
      <c r="AO121" s="245"/>
      <c r="AP121" s="245"/>
      <c r="AQ121" s="245"/>
      <c r="AR121" s="245"/>
      <c r="AS121" s="245"/>
      <c r="AT121" s="245"/>
      <c r="AU121" s="245"/>
      <c r="AV121" s="245"/>
      <c r="AW121" s="245"/>
      <c r="AX121" s="245"/>
      <c r="AY121" s="245"/>
      <c r="AZ121" s="245"/>
      <c r="BA121" s="245"/>
      <c r="BB121" s="245">
        <v>8</v>
      </c>
      <c r="BC121" s="245"/>
      <c r="BD121" s="245">
        <v>9</v>
      </c>
      <c r="BE121" s="245"/>
      <c r="BF121" s="245"/>
      <c r="BG121" s="245"/>
      <c r="BH121" s="245"/>
      <c r="BI121" s="245"/>
      <c r="BJ121" s="245"/>
      <c r="BK121" s="245"/>
      <c r="BL121" s="245"/>
      <c r="BM121" s="245"/>
      <c r="BN121" s="245"/>
      <c r="BO121" s="245"/>
      <c r="BP121" s="245"/>
      <c r="BQ121" s="245"/>
      <c r="BR121" s="245"/>
      <c r="BS121" s="245"/>
      <c r="BT121" s="245">
        <v>8</v>
      </c>
      <c r="BU121" s="245" t="s">
        <v>177</v>
      </c>
      <c r="BV121" s="245"/>
    </row>
    <row r="122" spans="1:74" ht="76.5" x14ac:dyDescent="0.2">
      <c r="A122" s="250">
        <v>5</v>
      </c>
      <c r="B122" s="248" t="s">
        <v>1148</v>
      </c>
      <c r="C122" s="245">
        <v>7</v>
      </c>
      <c r="D122" s="245">
        <v>7</v>
      </c>
      <c r="E122" s="245">
        <v>8</v>
      </c>
      <c r="F122" s="245">
        <v>8</v>
      </c>
      <c r="G122" s="245">
        <v>7</v>
      </c>
      <c r="H122" s="245">
        <v>9</v>
      </c>
      <c r="I122" s="245">
        <v>8</v>
      </c>
      <c r="J122" s="245">
        <v>5</v>
      </c>
      <c r="K122" s="245"/>
      <c r="L122" s="245"/>
      <c r="M122" s="245">
        <v>9</v>
      </c>
      <c r="N122" s="245">
        <v>8</v>
      </c>
      <c r="O122" s="245">
        <v>7</v>
      </c>
      <c r="P122" s="245">
        <v>7</v>
      </c>
      <c r="Q122" s="245">
        <v>8</v>
      </c>
      <c r="R122" s="245">
        <v>5</v>
      </c>
      <c r="S122" s="245">
        <v>8</v>
      </c>
      <c r="T122" s="245">
        <v>7</v>
      </c>
      <c r="U122" s="245">
        <v>7</v>
      </c>
      <c r="V122" s="245">
        <v>8</v>
      </c>
      <c r="W122" s="245">
        <v>7</v>
      </c>
      <c r="X122" s="245"/>
      <c r="Y122" s="245">
        <v>7</v>
      </c>
      <c r="Z122" s="245">
        <v>8</v>
      </c>
      <c r="AA122" s="245">
        <v>6</v>
      </c>
      <c r="AB122" s="245">
        <v>7</v>
      </c>
      <c r="AC122" s="245"/>
      <c r="AD122" s="245"/>
      <c r="AE122" s="245">
        <v>8</v>
      </c>
      <c r="AF122" s="245"/>
      <c r="AG122" s="245">
        <v>7</v>
      </c>
      <c r="AH122" s="245"/>
      <c r="AI122" s="245"/>
      <c r="AJ122" s="245" t="s">
        <v>177</v>
      </c>
      <c r="AK122" s="245" t="s">
        <v>177</v>
      </c>
      <c r="AL122" s="245"/>
      <c r="AM122" s="245"/>
      <c r="AN122" s="245"/>
      <c r="AO122" s="245"/>
      <c r="AP122" s="245"/>
      <c r="AQ122" s="245" t="s">
        <v>177</v>
      </c>
      <c r="AR122" s="245"/>
      <c r="AS122" s="245"/>
      <c r="AT122" s="245"/>
      <c r="AU122" s="245"/>
      <c r="AV122" s="245"/>
      <c r="AW122" s="245"/>
      <c r="AX122" s="245"/>
      <c r="AY122" s="245"/>
      <c r="AZ122" s="245"/>
      <c r="BA122" s="245"/>
      <c r="BB122" s="245">
        <v>8</v>
      </c>
      <c r="BC122" s="245"/>
      <c r="BD122" s="245"/>
      <c r="BE122" s="245"/>
      <c r="BF122" s="245"/>
      <c r="BG122" s="245"/>
      <c r="BH122" s="245"/>
      <c r="BI122" s="245"/>
      <c r="BJ122" s="245"/>
      <c r="BK122" s="245"/>
      <c r="BL122" s="245"/>
      <c r="BM122" s="245"/>
      <c r="BN122" s="245"/>
      <c r="BO122" s="245"/>
      <c r="BP122" s="245"/>
      <c r="BQ122" s="245" t="s">
        <v>177</v>
      </c>
      <c r="BR122" s="245"/>
      <c r="BS122" s="245"/>
      <c r="BT122" s="245"/>
      <c r="BU122" s="245"/>
      <c r="BV122" s="245"/>
    </row>
    <row r="123" spans="1:74" ht="51" x14ac:dyDescent="0.2">
      <c r="A123" s="250">
        <v>5</v>
      </c>
      <c r="B123" s="248" t="s">
        <v>1149</v>
      </c>
      <c r="C123" s="245">
        <v>8</v>
      </c>
      <c r="D123" s="245">
        <v>9</v>
      </c>
      <c r="E123" s="245">
        <v>10</v>
      </c>
      <c r="F123" s="245">
        <v>9</v>
      </c>
      <c r="G123" s="245">
        <v>10</v>
      </c>
      <c r="H123" s="245">
        <v>9</v>
      </c>
      <c r="I123" s="245">
        <v>10</v>
      </c>
      <c r="J123" s="245">
        <v>10</v>
      </c>
      <c r="K123" s="245" t="s">
        <v>177</v>
      </c>
      <c r="L123" s="245">
        <v>10</v>
      </c>
      <c r="M123" s="245"/>
      <c r="N123" s="245">
        <v>8</v>
      </c>
      <c r="O123" s="245">
        <v>9</v>
      </c>
      <c r="P123" s="245">
        <v>9</v>
      </c>
      <c r="Q123" s="245">
        <v>9</v>
      </c>
      <c r="R123" s="245">
        <v>7</v>
      </c>
      <c r="S123" s="245">
        <v>9</v>
      </c>
      <c r="T123" s="245">
        <v>9</v>
      </c>
      <c r="U123" s="245">
        <v>9</v>
      </c>
      <c r="V123" s="245">
        <v>9</v>
      </c>
      <c r="W123" s="245">
        <v>9</v>
      </c>
      <c r="X123" s="245">
        <v>8</v>
      </c>
      <c r="Y123" s="245">
        <v>9</v>
      </c>
      <c r="Z123" s="245">
        <v>8</v>
      </c>
      <c r="AA123" s="245"/>
      <c r="AB123" s="245" t="s">
        <v>177</v>
      </c>
      <c r="AC123" s="245" t="s">
        <v>177</v>
      </c>
      <c r="AD123" s="245"/>
      <c r="AE123" s="245">
        <v>9</v>
      </c>
      <c r="AF123" s="245"/>
      <c r="AG123" s="245">
        <v>9</v>
      </c>
      <c r="AH123" s="245"/>
      <c r="AI123" s="245"/>
      <c r="AJ123" s="245" t="s">
        <v>177</v>
      </c>
      <c r="AK123" s="245"/>
      <c r="AL123" s="245"/>
      <c r="AM123" s="245"/>
      <c r="AN123" s="245"/>
      <c r="AO123" s="245"/>
      <c r="AP123" s="245">
        <v>9</v>
      </c>
      <c r="AQ123" s="245" t="s">
        <v>177</v>
      </c>
      <c r="AR123" s="245">
        <v>10</v>
      </c>
      <c r="AS123" s="245">
        <v>9</v>
      </c>
      <c r="AT123" s="245">
        <v>8</v>
      </c>
      <c r="AU123" s="245">
        <v>9</v>
      </c>
      <c r="AV123" s="245"/>
      <c r="AW123" s="245">
        <v>9</v>
      </c>
      <c r="AX123" s="245">
        <v>8</v>
      </c>
      <c r="AY123" s="245">
        <v>8</v>
      </c>
      <c r="AZ123" s="245"/>
      <c r="BA123" s="245"/>
      <c r="BB123" s="245">
        <v>10</v>
      </c>
      <c r="BC123" s="245"/>
      <c r="BD123" s="245">
        <v>9</v>
      </c>
      <c r="BE123" s="245"/>
      <c r="BF123" s="245"/>
      <c r="BG123" s="245"/>
      <c r="BH123" s="245"/>
      <c r="BI123" s="245"/>
      <c r="BJ123" s="245">
        <v>8</v>
      </c>
      <c r="BK123" s="245"/>
      <c r="BL123" s="245"/>
      <c r="BM123" s="245"/>
      <c r="BN123" s="245"/>
      <c r="BO123" s="245"/>
      <c r="BP123" s="245"/>
      <c r="BQ123" s="245"/>
      <c r="BR123" s="245"/>
      <c r="BS123" s="245"/>
      <c r="BT123" s="245">
        <v>10</v>
      </c>
      <c r="BU123" s="245" t="s">
        <v>177</v>
      </c>
      <c r="BV123" s="245"/>
    </row>
    <row r="124" spans="1:74" ht="76.5" x14ac:dyDescent="0.2">
      <c r="A124" s="250">
        <v>5</v>
      </c>
      <c r="B124" s="248" t="s">
        <v>1150</v>
      </c>
      <c r="C124" s="245">
        <v>9</v>
      </c>
      <c r="D124" s="245">
        <v>9</v>
      </c>
      <c r="E124" s="245">
        <v>10</v>
      </c>
      <c r="F124" s="245">
        <v>8</v>
      </c>
      <c r="G124" s="245">
        <v>9</v>
      </c>
      <c r="H124" s="245">
        <v>9</v>
      </c>
      <c r="I124" s="245">
        <v>10</v>
      </c>
      <c r="J124" s="245">
        <v>9</v>
      </c>
      <c r="K124" s="245">
        <v>7</v>
      </c>
      <c r="L124" s="245">
        <v>9</v>
      </c>
      <c r="M124" s="245">
        <v>9</v>
      </c>
      <c r="N124" s="245">
        <v>9</v>
      </c>
      <c r="O124" s="245">
        <v>9</v>
      </c>
      <c r="P124" s="245">
        <v>9</v>
      </c>
      <c r="Q124" s="245">
        <v>8</v>
      </c>
      <c r="R124" s="245">
        <v>10</v>
      </c>
      <c r="S124" s="245">
        <v>10</v>
      </c>
      <c r="T124" s="245">
        <v>8</v>
      </c>
      <c r="U124" s="245">
        <v>9</v>
      </c>
      <c r="V124" s="245">
        <v>10</v>
      </c>
      <c r="W124" s="245">
        <v>10</v>
      </c>
      <c r="X124" s="245">
        <v>7</v>
      </c>
      <c r="Y124" s="245">
        <v>7</v>
      </c>
      <c r="Z124" s="245">
        <v>9</v>
      </c>
      <c r="AA124" s="245">
        <v>9</v>
      </c>
      <c r="AB124" s="245">
        <v>10</v>
      </c>
      <c r="AC124" s="245">
        <v>8</v>
      </c>
      <c r="AD124" s="245">
        <v>9</v>
      </c>
      <c r="AE124" s="245">
        <v>10</v>
      </c>
      <c r="AF124" s="245" t="s">
        <v>177</v>
      </c>
      <c r="AG124" s="245">
        <v>9</v>
      </c>
      <c r="AH124" s="245"/>
      <c r="AI124" s="245" t="s">
        <v>177</v>
      </c>
      <c r="AJ124" s="245" t="s">
        <v>177</v>
      </c>
      <c r="AK124" s="245" t="s">
        <v>177</v>
      </c>
      <c r="AL124" s="245"/>
      <c r="AM124" s="245"/>
      <c r="AN124" s="245"/>
      <c r="AO124" s="245"/>
      <c r="AP124" s="245"/>
      <c r="AQ124" s="245"/>
      <c r="AR124" s="245"/>
      <c r="AS124" s="245"/>
      <c r="AT124" s="245">
        <v>8</v>
      </c>
      <c r="AU124" s="245"/>
      <c r="AV124" s="245"/>
      <c r="AW124" s="245"/>
      <c r="AX124" s="245"/>
      <c r="AY124" s="245"/>
      <c r="AZ124" s="245">
        <v>9</v>
      </c>
      <c r="BA124" s="245"/>
      <c r="BB124" s="245">
        <v>8</v>
      </c>
      <c r="BC124" s="245"/>
      <c r="BD124" s="245"/>
      <c r="BE124" s="245"/>
      <c r="BF124" s="245"/>
      <c r="BG124" s="245"/>
      <c r="BH124" s="245" t="s">
        <v>177</v>
      </c>
      <c r="BI124" s="245"/>
      <c r="BJ124" s="245"/>
      <c r="BK124" s="245"/>
      <c r="BL124" s="245"/>
      <c r="BM124" s="245"/>
      <c r="BN124" s="245"/>
      <c r="BO124" s="245"/>
      <c r="BP124" s="245"/>
      <c r="BQ124" s="245"/>
      <c r="BR124" s="245"/>
      <c r="BS124" s="245"/>
      <c r="BT124" s="245">
        <v>9</v>
      </c>
      <c r="BU124" s="245" t="s">
        <v>177</v>
      </c>
      <c r="BV124" s="245"/>
    </row>
    <row r="125" spans="1:74" ht="76.5" x14ac:dyDescent="0.2">
      <c r="A125" s="250">
        <v>5</v>
      </c>
      <c r="B125" s="248" t="s">
        <v>1151</v>
      </c>
      <c r="C125" s="245">
        <v>7</v>
      </c>
      <c r="D125" s="245">
        <v>6</v>
      </c>
      <c r="E125" s="245">
        <v>9</v>
      </c>
      <c r="F125" s="245">
        <v>7</v>
      </c>
      <c r="G125" s="245">
        <v>6</v>
      </c>
      <c r="H125" s="245">
        <v>7</v>
      </c>
      <c r="I125" s="245">
        <v>6</v>
      </c>
      <c r="J125" s="245" t="s">
        <v>177</v>
      </c>
      <c r="K125" s="245">
        <v>6</v>
      </c>
      <c r="L125" s="245">
        <v>7</v>
      </c>
      <c r="M125" s="245">
        <v>8</v>
      </c>
      <c r="N125" s="245">
        <v>8</v>
      </c>
      <c r="O125" s="245">
        <v>6</v>
      </c>
      <c r="P125" s="245">
        <v>6</v>
      </c>
      <c r="Q125" s="245">
        <v>5</v>
      </c>
      <c r="R125" s="245">
        <v>6</v>
      </c>
      <c r="S125" s="245">
        <v>8</v>
      </c>
      <c r="T125" s="245">
        <v>9</v>
      </c>
      <c r="U125" s="245">
        <v>8</v>
      </c>
      <c r="V125" s="245"/>
      <c r="W125" s="245" t="s">
        <v>177</v>
      </c>
      <c r="X125" s="245" t="s">
        <v>177</v>
      </c>
      <c r="Y125" s="245" t="s">
        <v>177</v>
      </c>
      <c r="Z125" s="245"/>
      <c r="AA125" s="245">
        <v>6</v>
      </c>
      <c r="AB125" s="245"/>
      <c r="AC125" s="245"/>
      <c r="AD125" s="245"/>
      <c r="AE125" s="245"/>
      <c r="AF125" s="245"/>
      <c r="AG125" s="245"/>
      <c r="AH125" s="245"/>
      <c r="AI125" s="245"/>
      <c r="AJ125" s="245"/>
      <c r="AK125" s="245"/>
      <c r="AL125" s="245"/>
      <c r="AM125" s="245"/>
      <c r="AN125" s="245"/>
      <c r="AO125" s="245"/>
      <c r="AP125" s="245"/>
      <c r="AQ125" s="245"/>
      <c r="AR125" s="245"/>
      <c r="AS125" s="245"/>
      <c r="AT125" s="245"/>
      <c r="AU125" s="245"/>
      <c r="AV125" s="245"/>
      <c r="AW125" s="245"/>
      <c r="AX125" s="245"/>
      <c r="AY125" s="245"/>
      <c r="AZ125" s="245"/>
      <c r="BA125" s="245"/>
      <c r="BB125" s="245">
        <v>7</v>
      </c>
      <c r="BC125" s="245"/>
      <c r="BD125" s="245"/>
      <c r="BE125" s="245"/>
      <c r="BF125" s="245"/>
      <c r="BG125" s="245"/>
      <c r="BH125" s="245"/>
      <c r="BI125" s="245"/>
      <c r="BJ125" s="245"/>
      <c r="BK125" s="245"/>
      <c r="BL125" s="245"/>
      <c r="BM125" s="245"/>
      <c r="BN125" s="245"/>
      <c r="BO125" s="245"/>
      <c r="BP125" s="245"/>
      <c r="BQ125" s="245"/>
      <c r="BR125" s="245"/>
      <c r="BS125" s="245"/>
      <c r="BT125" s="245"/>
      <c r="BU125" s="245"/>
      <c r="BV125" s="245"/>
    </row>
    <row r="126" spans="1:74" ht="63.75" x14ac:dyDescent="0.2">
      <c r="A126" s="250">
        <v>5</v>
      </c>
      <c r="B126" s="248" t="s">
        <v>1152</v>
      </c>
      <c r="C126" s="245">
        <v>10</v>
      </c>
      <c r="D126" s="245">
        <v>9</v>
      </c>
      <c r="E126" s="245">
        <v>10</v>
      </c>
      <c r="F126" s="245">
        <v>9</v>
      </c>
      <c r="G126" s="245">
        <v>9</v>
      </c>
      <c r="H126" s="245">
        <v>10</v>
      </c>
      <c r="I126" s="245">
        <v>10</v>
      </c>
      <c r="J126" s="245">
        <v>8</v>
      </c>
      <c r="K126" s="245">
        <v>8</v>
      </c>
      <c r="L126" s="245">
        <v>10</v>
      </c>
      <c r="M126" s="245">
        <v>10</v>
      </c>
      <c r="N126" s="245">
        <v>8</v>
      </c>
      <c r="O126" s="245">
        <v>10</v>
      </c>
      <c r="P126" s="245">
        <v>8</v>
      </c>
      <c r="Q126" s="245">
        <v>10</v>
      </c>
      <c r="R126" s="245">
        <v>9</v>
      </c>
      <c r="S126" s="245">
        <v>9</v>
      </c>
      <c r="T126" s="245">
        <v>8</v>
      </c>
      <c r="U126" s="245">
        <v>8</v>
      </c>
      <c r="V126" s="245">
        <v>10</v>
      </c>
      <c r="W126" s="245">
        <v>9</v>
      </c>
      <c r="X126" s="245">
        <v>8</v>
      </c>
      <c r="Y126" s="245">
        <v>7</v>
      </c>
      <c r="Z126" s="245"/>
      <c r="AA126" s="245">
        <v>8</v>
      </c>
      <c r="AB126" s="245">
        <v>10</v>
      </c>
      <c r="AC126" s="245">
        <v>10</v>
      </c>
      <c r="AD126" s="245">
        <v>8</v>
      </c>
      <c r="AE126" s="245">
        <v>9</v>
      </c>
      <c r="AF126" s="245" t="s">
        <v>177</v>
      </c>
      <c r="AG126" s="245">
        <v>10</v>
      </c>
      <c r="AH126" s="245"/>
      <c r="AI126" s="245" t="s">
        <v>177</v>
      </c>
      <c r="AJ126" s="245">
        <v>9</v>
      </c>
      <c r="AK126" s="245">
        <v>6</v>
      </c>
      <c r="AL126" s="245" t="s">
        <v>177</v>
      </c>
      <c r="AM126" s="245"/>
      <c r="AN126" s="245" t="s">
        <v>177</v>
      </c>
      <c r="AO126" s="245" t="s">
        <v>177</v>
      </c>
      <c r="AP126" s="245"/>
      <c r="AQ126" s="245">
        <v>9</v>
      </c>
      <c r="AR126" s="245"/>
      <c r="AS126" s="245"/>
      <c r="AT126" s="245"/>
      <c r="AU126" s="245"/>
      <c r="AV126" s="245"/>
      <c r="AW126" s="245"/>
      <c r="AX126" s="245"/>
      <c r="AY126" s="245"/>
      <c r="AZ126" s="245"/>
      <c r="BA126" s="245"/>
      <c r="BB126" s="245">
        <v>10</v>
      </c>
      <c r="BC126" s="245"/>
      <c r="BD126" s="245"/>
      <c r="BE126" s="245"/>
      <c r="BF126" s="245"/>
      <c r="BG126" s="245">
        <v>10</v>
      </c>
      <c r="BH126" s="245">
        <v>8</v>
      </c>
      <c r="BI126" s="245"/>
      <c r="BJ126" s="245"/>
      <c r="BK126" s="245"/>
      <c r="BL126" s="245"/>
      <c r="BM126" s="245"/>
      <c r="BN126" s="245"/>
      <c r="BO126" s="245"/>
      <c r="BP126" s="245"/>
      <c r="BQ126" s="245"/>
      <c r="BR126" s="245"/>
      <c r="BS126" s="245"/>
      <c r="BT126" s="245">
        <v>9</v>
      </c>
      <c r="BU126" s="245">
        <v>9</v>
      </c>
      <c r="BV126" s="245"/>
    </row>
    <row r="127" spans="1:74" ht="63.75" x14ac:dyDescent="0.2">
      <c r="A127" s="250">
        <v>6</v>
      </c>
      <c r="B127" s="248" t="s">
        <v>1153</v>
      </c>
      <c r="C127" s="245">
        <v>7</v>
      </c>
      <c r="D127" s="245">
        <v>6</v>
      </c>
      <c r="E127" s="245">
        <v>8</v>
      </c>
      <c r="F127" s="245">
        <v>7</v>
      </c>
      <c r="G127" s="245">
        <v>7</v>
      </c>
      <c r="H127" s="245">
        <v>6</v>
      </c>
      <c r="I127" s="245">
        <v>7</v>
      </c>
      <c r="J127" s="245">
        <v>7</v>
      </c>
      <c r="K127" s="245">
        <v>5</v>
      </c>
      <c r="L127" s="245">
        <v>8</v>
      </c>
      <c r="M127" s="245">
        <v>8</v>
      </c>
      <c r="N127" s="245">
        <v>6</v>
      </c>
      <c r="O127" s="245">
        <v>8</v>
      </c>
      <c r="P127" s="245">
        <v>7</v>
      </c>
      <c r="Q127" s="245">
        <v>8</v>
      </c>
      <c r="R127" s="245"/>
      <c r="S127" s="245">
        <v>10</v>
      </c>
      <c r="T127" s="245">
        <v>5</v>
      </c>
      <c r="U127" s="245">
        <v>7</v>
      </c>
      <c r="V127" s="245">
        <v>8</v>
      </c>
      <c r="W127" s="245">
        <v>8</v>
      </c>
      <c r="X127" s="245"/>
      <c r="Y127" s="245"/>
      <c r="Z127" s="245"/>
      <c r="AA127" s="245" t="s">
        <v>177</v>
      </c>
      <c r="AB127" s="245" t="s">
        <v>177</v>
      </c>
      <c r="AC127" s="245"/>
      <c r="AD127" s="245"/>
      <c r="AE127" s="245"/>
      <c r="AF127" s="245"/>
      <c r="AG127" s="245"/>
      <c r="AH127" s="245"/>
      <c r="AI127" s="245"/>
      <c r="AJ127" s="245"/>
      <c r="AK127" s="245" t="s">
        <v>177</v>
      </c>
      <c r="AL127" s="245"/>
      <c r="AM127" s="245"/>
      <c r="AN127" s="245"/>
      <c r="AO127" s="245"/>
      <c r="AP127" s="245"/>
      <c r="AQ127" s="245"/>
      <c r="AR127" s="245"/>
      <c r="AS127" s="245"/>
      <c r="AT127" s="245"/>
      <c r="AU127" s="245"/>
      <c r="AV127" s="245"/>
      <c r="AW127" s="245"/>
      <c r="AX127" s="245"/>
      <c r="AY127" s="245"/>
      <c r="AZ127" s="245"/>
      <c r="BA127" s="245"/>
      <c r="BB127" s="245">
        <v>9</v>
      </c>
      <c r="BC127" s="245"/>
      <c r="BD127" s="245"/>
      <c r="BE127" s="245" t="s">
        <v>177</v>
      </c>
      <c r="BF127" s="245"/>
      <c r="BG127" s="245"/>
      <c r="BH127" s="245"/>
      <c r="BI127" s="245"/>
      <c r="BJ127" s="245"/>
      <c r="BK127" s="245"/>
      <c r="BL127" s="245"/>
      <c r="BM127" s="245"/>
      <c r="BN127" s="245"/>
      <c r="BO127" s="245"/>
      <c r="BP127" s="245"/>
      <c r="BQ127" s="245"/>
      <c r="BR127" s="245"/>
      <c r="BS127" s="245"/>
      <c r="BT127" s="245">
        <v>8</v>
      </c>
      <c r="BU127" s="245"/>
      <c r="BV127" s="245"/>
    </row>
    <row r="128" spans="1:74" ht="63.75" x14ac:dyDescent="0.2">
      <c r="A128" s="250">
        <v>6</v>
      </c>
      <c r="B128" s="248" t="s">
        <v>1154</v>
      </c>
      <c r="C128" s="245">
        <v>10</v>
      </c>
      <c r="D128" s="245">
        <v>10</v>
      </c>
      <c r="E128" s="245">
        <v>10</v>
      </c>
      <c r="F128" s="245">
        <v>10</v>
      </c>
      <c r="G128" s="245">
        <v>10</v>
      </c>
      <c r="H128" s="245">
        <v>9</v>
      </c>
      <c r="I128" s="245">
        <v>9</v>
      </c>
      <c r="J128" s="245">
        <v>10</v>
      </c>
      <c r="K128" s="245">
        <v>8</v>
      </c>
      <c r="L128" s="245">
        <v>9</v>
      </c>
      <c r="M128" s="245">
        <v>9</v>
      </c>
      <c r="N128" s="245">
        <v>9</v>
      </c>
      <c r="O128" s="245">
        <v>9</v>
      </c>
      <c r="P128" s="245">
        <v>10</v>
      </c>
      <c r="Q128" s="245">
        <v>9</v>
      </c>
      <c r="R128" s="245">
        <v>10</v>
      </c>
      <c r="S128" s="245">
        <v>9</v>
      </c>
      <c r="T128" s="245">
        <v>10</v>
      </c>
      <c r="U128" s="245">
        <v>10</v>
      </c>
      <c r="V128" s="245">
        <v>9</v>
      </c>
      <c r="W128" s="245" t="s">
        <v>177</v>
      </c>
      <c r="X128" s="245">
        <v>9</v>
      </c>
      <c r="Y128" s="245" t="s">
        <v>177</v>
      </c>
      <c r="Z128" s="245">
        <v>9</v>
      </c>
      <c r="AA128" s="245">
        <v>7</v>
      </c>
      <c r="AB128" s="245"/>
      <c r="AC128" s="245">
        <v>10</v>
      </c>
      <c r="AD128" s="245">
        <v>8</v>
      </c>
      <c r="AE128" s="245">
        <v>10</v>
      </c>
      <c r="AF128" s="245" t="s">
        <v>177</v>
      </c>
      <c r="AG128" s="245"/>
      <c r="AH128" s="245"/>
      <c r="AI128" s="245" t="s">
        <v>177</v>
      </c>
      <c r="AJ128" s="245"/>
      <c r="AK128" s="245">
        <v>8</v>
      </c>
      <c r="AL128" s="245">
        <v>7</v>
      </c>
      <c r="AM128" s="245"/>
      <c r="AN128" s="245"/>
      <c r="AO128" s="245"/>
      <c r="AP128" s="245"/>
      <c r="AQ128" s="245"/>
      <c r="AR128" s="245"/>
      <c r="AS128" s="245"/>
      <c r="AT128" s="245"/>
      <c r="AU128" s="245"/>
      <c r="AV128" s="245"/>
      <c r="AW128" s="245"/>
      <c r="AX128" s="245"/>
      <c r="AY128" s="245"/>
      <c r="AZ128" s="245"/>
      <c r="BA128" s="245"/>
      <c r="BB128" s="245">
        <v>10</v>
      </c>
      <c r="BC128" s="245">
        <v>10</v>
      </c>
      <c r="BD128" s="245"/>
      <c r="BE128" s="245"/>
      <c r="BF128" s="245"/>
      <c r="BG128" s="245"/>
      <c r="BH128" s="245"/>
      <c r="BI128" s="245" t="s">
        <v>177</v>
      </c>
      <c r="BJ128" s="245"/>
      <c r="BK128" s="245"/>
      <c r="BL128" s="245"/>
      <c r="BM128" s="245"/>
      <c r="BN128" s="245">
        <v>9</v>
      </c>
      <c r="BO128" s="245"/>
      <c r="BP128" s="245"/>
      <c r="BQ128" s="245" t="s">
        <v>177</v>
      </c>
      <c r="BR128" s="245"/>
      <c r="BS128" s="245"/>
      <c r="BT128" s="245">
        <v>10</v>
      </c>
      <c r="BU128" s="245"/>
      <c r="BV128" s="245"/>
    </row>
    <row r="129" spans="1:74" ht="63.75" x14ac:dyDescent="0.2">
      <c r="A129" s="250">
        <v>6</v>
      </c>
      <c r="B129" s="248" t="s">
        <v>1155</v>
      </c>
      <c r="C129" s="245">
        <v>9</v>
      </c>
      <c r="D129" s="245">
        <v>8</v>
      </c>
      <c r="E129" s="245">
        <v>6</v>
      </c>
      <c r="F129" s="245"/>
      <c r="G129" s="245">
        <v>8</v>
      </c>
      <c r="H129" s="245">
        <v>6</v>
      </c>
      <c r="I129" s="245">
        <v>7</v>
      </c>
      <c r="J129" s="245" t="s">
        <v>177</v>
      </c>
      <c r="K129" s="245"/>
      <c r="L129" s="245">
        <v>9</v>
      </c>
      <c r="M129" s="245" t="s">
        <v>177</v>
      </c>
      <c r="N129" s="245">
        <v>8</v>
      </c>
      <c r="O129" s="245"/>
      <c r="P129" s="245">
        <v>7</v>
      </c>
      <c r="Q129" s="245">
        <v>7</v>
      </c>
      <c r="R129" s="245" t="s">
        <v>177</v>
      </c>
      <c r="S129" s="245">
        <v>6</v>
      </c>
      <c r="T129" s="245"/>
      <c r="U129" s="245">
        <v>9</v>
      </c>
      <c r="V129" s="245">
        <v>9</v>
      </c>
      <c r="W129" s="245">
        <v>9</v>
      </c>
      <c r="X129" s="245"/>
      <c r="Y129" s="245"/>
      <c r="Z129" s="245">
        <v>8</v>
      </c>
      <c r="AA129" s="245">
        <v>8</v>
      </c>
      <c r="AB129" s="245">
        <v>10</v>
      </c>
      <c r="AC129" s="245">
        <v>7</v>
      </c>
      <c r="AD129" s="245"/>
      <c r="AE129" s="245"/>
      <c r="AF129" s="245"/>
      <c r="AG129" s="245"/>
      <c r="AH129" s="245"/>
      <c r="AI129" s="245"/>
      <c r="AJ129" s="245"/>
      <c r="AK129" s="245"/>
      <c r="AL129" s="245"/>
      <c r="AM129" s="245"/>
      <c r="AN129" s="245"/>
      <c r="AO129" s="245"/>
      <c r="AP129" s="245" t="s">
        <v>177</v>
      </c>
      <c r="AQ129" s="245" t="s">
        <v>177</v>
      </c>
      <c r="AR129" s="245"/>
      <c r="AS129" s="245"/>
      <c r="AT129" s="245"/>
      <c r="AU129" s="245"/>
      <c r="AV129" s="245"/>
      <c r="AW129" s="245"/>
      <c r="AX129" s="245"/>
      <c r="AY129" s="245"/>
      <c r="AZ129" s="245"/>
      <c r="BA129" s="245"/>
      <c r="BB129" s="245">
        <v>8</v>
      </c>
      <c r="BC129" s="245"/>
      <c r="BD129" s="245">
        <v>10</v>
      </c>
      <c r="BE129" s="245"/>
      <c r="BF129" s="245"/>
      <c r="BG129" s="245"/>
      <c r="BH129" s="245">
        <v>10</v>
      </c>
      <c r="BI129" s="245"/>
      <c r="BJ129" s="245"/>
      <c r="BK129" s="245"/>
      <c r="BL129" s="245">
        <v>8</v>
      </c>
      <c r="BM129" s="245"/>
      <c r="BN129" s="245"/>
      <c r="BO129" s="245"/>
      <c r="BP129" s="245"/>
      <c r="BQ129" s="245">
        <v>10</v>
      </c>
      <c r="BR129" s="245"/>
      <c r="BS129" s="245"/>
      <c r="BT129" s="245"/>
      <c r="BU129" s="245"/>
      <c r="BV129" s="245"/>
    </row>
    <row r="130" spans="1:74" ht="76.5" x14ac:dyDescent="0.2">
      <c r="A130" s="250">
        <v>6</v>
      </c>
      <c r="B130" s="248" t="s">
        <v>1156</v>
      </c>
      <c r="C130" s="245">
        <v>10</v>
      </c>
      <c r="D130" s="245">
        <v>8</v>
      </c>
      <c r="E130" s="245">
        <v>7</v>
      </c>
      <c r="F130" s="245">
        <v>9</v>
      </c>
      <c r="G130" s="245">
        <v>8</v>
      </c>
      <c r="H130" s="245">
        <v>8</v>
      </c>
      <c r="I130" s="245">
        <v>6</v>
      </c>
      <c r="J130" s="245">
        <v>6</v>
      </c>
      <c r="K130" s="245" t="s">
        <v>177</v>
      </c>
      <c r="L130" s="245">
        <v>8</v>
      </c>
      <c r="M130" s="245">
        <v>9</v>
      </c>
      <c r="N130" s="245">
        <v>7</v>
      </c>
      <c r="O130" s="245">
        <v>9</v>
      </c>
      <c r="P130" s="245">
        <v>6</v>
      </c>
      <c r="Q130" s="245">
        <v>7</v>
      </c>
      <c r="R130" s="245">
        <v>8</v>
      </c>
      <c r="S130" s="245">
        <v>7</v>
      </c>
      <c r="T130" s="245">
        <v>8</v>
      </c>
      <c r="U130" s="245">
        <v>9</v>
      </c>
      <c r="V130" s="245"/>
      <c r="W130" s="245">
        <v>9</v>
      </c>
      <c r="X130" s="245">
        <v>7</v>
      </c>
      <c r="Y130" s="245" t="s">
        <v>177</v>
      </c>
      <c r="Z130" s="245">
        <v>8</v>
      </c>
      <c r="AA130" s="245">
        <v>7</v>
      </c>
      <c r="AB130" s="245"/>
      <c r="AC130" s="245"/>
      <c r="AD130" s="245"/>
      <c r="AE130" s="245">
        <v>10</v>
      </c>
      <c r="AF130" s="245">
        <v>9</v>
      </c>
      <c r="AG130" s="245"/>
      <c r="AH130" s="245" t="s">
        <v>177</v>
      </c>
      <c r="AI130" s="245"/>
      <c r="AJ130" s="245"/>
      <c r="AK130" s="245"/>
      <c r="AL130" s="245"/>
      <c r="AM130" s="245"/>
      <c r="AN130" s="245"/>
      <c r="AO130" s="245" t="s">
        <v>177</v>
      </c>
      <c r="AP130" s="245"/>
      <c r="AQ130" s="245"/>
      <c r="AR130" s="245">
        <v>10</v>
      </c>
      <c r="AS130" s="245"/>
      <c r="AT130" s="245" t="s">
        <v>177</v>
      </c>
      <c r="AU130" s="245"/>
      <c r="AV130" s="245"/>
      <c r="AW130" s="245"/>
      <c r="AX130" s="245"/>
      <c r="AY130" s="245"/>
      <c r="AZ130" s="245"/>
      <c r="BA130" s="245"/>
      <c r="BB130" s="245">
        <v>6</v>
      </c>
      <c r="BC130" s="245"/>
      <c r="BD130" s="245"/>
      <c r="BE130" s="245"/>
      <c r="BF130" s="245"/>
      <c r="BG130" s="245">
        <v>8</v>
      </c>
      <c r="BH130" s="245"/>
      <c r="BI130" s="245"/>
      <c r="BJ130" s="245">
        <v>7</v>
      </c>
      <c r="BK130" s="245"/>
      <c r="BL130" s="245"/>
      <c r="BM130" s="245"/>
      <c r="BN130" s="245"/>
      <c r="BO130" s="245"/>
      <c r="BP130" s="245"/>
      <c r="BQ130" s="245"/>
      <c r="BR130" s="245"/>
      <c r="BS130" s="245"/>
      <c r="BT130" s="245">
        <v>9</v>
      </c>
      <c r="BU130" s="245"/>
      <c r="BV130" s="245"/>
    </row>
    <row r="131" spans="1:74" ht="76.5" x14ac:dyDescent="0.2">
      <c r="A131" s="250">
        <v>7</v>
      </c>
      <c r="B131" s="248" t="s">
        <v>1157</v>
      </c>
      <c r="C131" s="245">
        <v>10</v>
      </c>
      <c r="D131" s="245">
        <v>10</v>
      </c>
      <c r="E131" s="245">
        <v>10</v>
      </c>
      <c r="F131" s="245">
        <v>10</v>
      </c>
      <c r="G131" s="245">
        <v>10</v>
      </c>
      <c r="H131" s="245">
        <v>10</v>
      </c>
      <c r="I131" s="245">
        <v>10</v>
      </c>
      <c r="J131" s="245">
        <v>10</v>
      </c>
      <c r="K131" s="245">
        <v>8</v>
      </c>
      <c r="L131" s="245">
        <v>10</v>
      </c>
      <c r="M131" s="245">
        <v>10</v>
      </c>
      <c r="N131" s="245">
        <v>10</v>
      </c>
      <c r="O131" s="245">
        <v>10</v>
      </c>
      <c r="P131" s="245">
        <v>9</v>
      </c>
      <c r="Q131" s="245">
        <v>10</v>
      </c>
      <c r="R131" s="245">
        <v>10</v>
      </c>
      <c r="S131" s="245">
        <v>9</v>
      </c>
      <c r="T131" s="245">
        <v>10</v>
      </c>
      <c r="U131" s="245">
        <v>10</v>
      </c>
      <c r="V131" s="245">
        <v>9</v>
      </c>
      <c r="W131" s="245">
        <v>10</v>
      </c>
      <c r="X131" s="245">
        <v>9</v>
      </c>
      <c r="Y131" s="245">
        <v>9</v>
      </c>
      <c r="Z131" s="245">
        <v>10</v>
      </c>
      <c r="AA131" s="245">
        <v>9</v>
      </c>
      <c r="AB131" s="245">
        <v>10</v>
      </c>
      <c r="AC131" s="245">
        <v>9</v>
      </c>
      <c r="AD131" s="245">
        <v>10</v>
      </c>
      <c r="AE131" s="245">
        <v>10</v>
      </c>
      <c r="AF131" s="245">
        <v>10</v>
      </c>
      <c r="AG131" s="245">
        <v>10</v>
      </c>
      <c r="AH131" s="245">
        <v>10</v>
      </c>
      <c r="AI131" s="245" t="s">
        <v>177</v>
      </c>
      <c r="AJ131" s="245">
        <v>10</v>
      </c>
      <c r="AK131" s="245">
        <v>9</v>
      </c>
      <c r="AL131" s="245" t="s">
        <v>177</v>
      </c>
      <c r="AM131" s="245"/>
      <c r="AN131" s="245">
        <v>10</v>
      </c>
      <c r="AO131" s="245"/>
      <c r="AP131" s="245" t="s">
        <v>177</v>
      </c>
      <c r="AQ131" s="245">
        <v>9</v>
      </c>
      <c r="AR131" s="245" t="s">
        <v>177</v>
      </c>
      <c r="AS131" s="245"/>
      <c r="AT131" s="245"/>
      <c r="AU131" s="245"/>
      <c r="AV131" s="245" t="s">
        <v>177</v>
      </c>
      <c r="AW131" s="245"/>
      <c r="AX131" s="245"/>
      <c r="AY131" s="245"/>
      <c r="AZ131" s="245"/>
      <c r="BA131" s="245"/>
      <c r="BB131" s="245">
        <v>10</v>
      </c>
      <c r="BC131" s="245"/>
      <c r="BD131" s="245"/>
      <c r="BE131" s="245"/>
      <c r="BF131" s="245"/>
      <c r="BG131" s="245">
        <v>9</v>
      </c>
      <c r="BH131" s="245"/>
      <c r="BI131" s="245">
        <v>10</v>
      </c>
      <c r="BJ131" s="245"/>
      <c r="BK131" s="245"/>
      <c r="BL131" s="245">
        <v>9</v>
      </c>
      <c r="BM131" s="245"/>
      <c r="BN131" s="245"/>
      <c r="BO131" s="245"/>
      <c r="BP131" s="245"/>
      <c r="BQ131" s="245" t="s">
        <v>177</v>
      </c>
      <c r="BR131" s="245"/>
      <c r="BS131" s="245"/>
      <c r="BT131" s="245">
        <v>9</v>
      </c>
      <c r="BU131" s="245">
        <v>7</v>
      </c>
      <c r="BV131" s="245"/>
    </row>
    <row r="132" spans="1:74" ht="63.75" x14ac:dyDescent="0.2">
      <c r="A132" s="250">
        <v>7</v>
      </c>
      <c r="B132" s="248" t="s">
        <v>1158</v>
      </c>
      <c r="C132" s="245">
        <v>10</v>
      </c>
      <c r="D132" s="245">
        <v>10</v>
      </c>
      <c r="E132" s="245">
        <v>10</v>
      </c>
      <c r="F132" s="245">
        <v>8</v>
      </c>
      <c r="G132" s="245">
        <v>9</v>
      </c>
      <c r="H132" s="245">
        <v>10</v>
      </c>
      <c r="I132" s="245">
        <v>10</v>
      </c>
      <c r="J132" s="245">
        <v>9</v>
      </c>
      <c r="K132" s="245">
        <v>9</v>
      </c>
      <c r="L132" s="245">
        <v>9</v>
      </c>
      <c r="M132" s="245">
        <v>9</v>
      </c>
      <c r="N132" s="245">
        <v>9</v>
      </c>
      <c r="O132" s="245">
        <v>9</v>
      </c>
      <c r="P132" s="245">
        <v>10</v>
      </c>
      <c r="Q132" s="245">
        <v>9</v>
      </c>
      <c r="R132" s="245">
        <v>10</v>
      </c>
      <c r="S132" s="245">
        <v>10</v>
      </c>
      <c r="T132" s="245">
        <v>9</v>
      </c>
      <c r="U132" s="245">
        <v>10</v>
      </c>
      <c r="V132" s="245">
        <v>10</v>
      </c>
      <c r="W132" s="245">
        <v>10</v>
      </c>
      <c r="X132" s="245">
        <v>9</v>
      </c>
      <c r="Y132" s="245">
        <v>10</v>
      </c>
      <c r="Z132" s="245">
        <v>9</v>
      </c>
      <c r="AA132" s="245">
        <v>8</v>
      </c>
      <c r="AB132" s="245">
        <v>10</v>
      </c>
      <c r="AC132" s="245">
        <v>8</v>
      </c>
      <c r="AD132" s="245">
        <v>9</v>
      </c>
      <c r="AE132" s="245">
        <v>9</v>
      </c>
      <c r="AF132" s="245">
        <v>9</v>
      </c>
      <c r="AG132" s="245">
        <v>10</v>
      </c>
      <c r="AH132" s="245"/>
      <c r="AI132" s="245" t="s">
        <v>177</v>
      </c>
      <c r="AJ132" s="245">
        <v>10</v>
      </c>
      <c r="AK132" s="245">
        <v>8</v>
      </c>
      <c r="AL132" s="245">
        <v>8</v>
      </c>
      <c r="AM132" s="245"/>
      <c r="AN132" s="245">
        <v>9</v>
      </c>
      <c r="AO132" s="245"/>
      <c r="AP132" s="245" t="s">
        <v>177</v>
      </c>
      <c r="AQ132" s="245">
        <v>10</v>
      </c>
      <c r="AR132" s="245" t="s">
        <v>177</v>
      </c>
      <c r="AS132" s="245"/>
      <c r="AT132" s="245"/>
      <c r="AU132" s="245"/>
      <c r="AV132" s="245"/>
      <c r="AW132" s="245"/>
      <c r="AX132" s="245"/>
      <c r="AY132" s="245"/>
      <c r="AZ132" s="245"/>
      <c r="BA132" s="245" t="s">
        <v>177</v>
      </c>
      <c r="BB132" s="245">
        <v>10</v>
      </c>
      <c r="BC132" s="245"/>
      <c r="BD132" s="245"/>
      <c r="BE132" s="245">
        <v>9</v>
      </c>
      <c r="BF132" s="245"/>
      <c r="BG132" s="245"/>
      <c r="BH132" s="245"/>
      <c r="BI132" s="245"/>
      <c r="BJ132" s="245">
        <v>9</v>
      </c>
      <c r="BK132" s="245"/>
      <c r="BL132" s="245"/>
      <c r="BM132" s="245">
        <v>8</v>
      </c>
      <c r="BN132" s="245"/>
      <c r="BO132" s="245"/>
      <c r="BP132" s="245"/>
      <c r="BQ132" s="245" t="s">
        <v>177</v>
      </c>
      <c r="BR132" s="245" t="s">
        <v>177</v>
      </c>
      <c r="BS132" s="245"/>
      <c r="BT132" s="245">
        <v>10</v>
      </c>
      <c r="BU132" s="245">
        <v>8</v>
      </c>
      <c r="BV132" s="245"/>
    </row>
    <row r="133" spans="1:74" ht="51" x14ac:dyDescent="0.2">
      <c r="A133" s="250">
        <v>7</v>
      </c>
      <c r="B133" s="248" t="s">
        <v>1159</v>
      </c>
      <c r="C133" s="245">
        <v>10</v>
      </c>
      <c r="D133" s="245">
        <v>9</v>
      </c>
      <c r="E133" s="245">
        <v>10</v>
      </c>
      <c r="F133" s="245">
        <v>10</v>
      </c>
      <c r="G133" s="245">
        <v>9</v>
      </c>
      <c r="H133" s="245">
        <v>8</v>
      </c>
      <c r="I133" s="245">
        <v>9</v>
      </c>
      <c r="J133" s="245">
        <v>9</v>
      </c>
      <c r="K133" s="245">
        <v>10</v>
      </c>
      <c r="L133" s="245">
        <v>7</v>
      </c>
      <c r="M133" s="245">
        <v>10</v>
      </c>
      <c r="N133" s="245">
        <v>9</v>
      </c>
      <c r="O133" s="245">
        <v>9</v>
      </c>
      <c r="P133" s="245">
        <v>10</v>
      </c>
      <c r="Q133" s="245">
        <v>9</v>
      </c>
      <c r="R133" s="245">
        <v>8</v>
      </c>
      <c r="S133" s="245">
        <v>9</v>
      </c>
      <c r="T133" s="245">
        <v>10</v>
      </c>
      <c r="U133" s="245">
        <v>10</v>
      </c>
      <c r="V133" s="245">
        <v>9</v>
      </c>
      <c r="W133" s="245">
        <v>9</v>
      </c>
      <c r="X133" s="245">
        <v>8</v>
      </c>
      <c r="Y133" s="245" t="s">
        <v>177</v>
      </c>
      <c r="Z133" s="245">
        <v>9</v>
      </c>
      <c r="AA133" s="245">
        <v>9</v>
      </c>
      <c r="AB133" s="245">
        <v>10</v>
      </c>
      <c r="AC133" s="245">
        <v>10</v>
      </c>
      <c r="AD133" s="245">
        <v>8</v>
      </c>
      <c r="AE133" s="245">
        <v>10</v>
      </c>
      <c r="AF133" s="245">
        <v>10</v>
      </c>
      <c r="AG133" s="245"/>
      <c r="AH133" s="245" t="s">
        <v>177</v>
      </c>
      <c r="AI133" s="245" t="s">
        <v>177</v>
      </c>
      <c r="AJ133" s="245"/>
      <c r="AK133" s="245">
        <v>8</v>
      </c>
      <c r="AL133" s="245">
        <v>9</v>
      </c>
      <c r="AM133" s="245"/>
      <c r="AN133" s="245"/>
      <c r="AO133" s="245"/>
      <c r="AP133" s="245"/>
      <c r="AQ133" s="245"/>
      <c r="AR133" s="245"/>
      <c r="AS133" s="245"/>
      <c r="AT133" s="245"/>
      <c r="AU133" s="245"/>
      <c r="AV133" s="245"/>
      <c r="AW133" s="245"/>
      <c r="AX133" s="245"/>
      <c r="AY133" s="245"/>
      <c r="AZ133" s="245"/>
      <c r="BA133" s="245"/>
      <c r="BB133" s="245">
        <v>10</v>
      </c>
      <c r="BC133" s="245">
        <v>10</v>
      </c>
      <c r="BD133" s="245"/>
      <c r="BE133" s="245">
        <v>8</v>
      </c>
      <c r="BF133" s="245"/>
      <c r="BG133" s="245"/>
      <c r="BH133" s="245"/>
      <c r="BI133" s="245">
        <v>7</v>
      </c>
      <c r="BJ133" s="245"/>
      <c r="BK133" s="245"/>
      <c r="BL133" s="245"/>
      <c r="BM133" s="245"/>
      <c r="BN133" s="245"/>
      <c r="BO133" s="245"/>
      <c r="BP133" s="245"/>
      <c r="BQ133" s="245"/>
      <c r="BR133" s="245"/>
      <c r="BS133" s="245"/>
      <c r="BT133" s="245">
        <v>9</v>
      </c>
      <c r="BU133" s="245"/>
      <c r="BV133" s="245"/>
    </row>
    <row r="134" spans="1:74" ht="63.75" x14ac:dyDescent="0.2">
      <c r="A134" s="250">
        <v>7</v>
      </c>
      <c r="B134" s="248" t="s">
        <v>1160</v>
      </c>
      <c r="C134" s="245">
        <v>10</v>
      </c>
      <c r="D134" s="245">
        <v>9</v>
      </c>
      <c r="E134" s="245">
        <v>10</v>
      </c>
      <c r="F134" s="245">
        <v>10</v>
      </c>
      <c r="G134" s="245">
        <v>10</v>
      </c>
      <c r="H134" s="245">
        <v>10</v>
      </c>
      <c r="I134" s="245">
        <v>10</v>
      </c>
      <c r="J134" s="245">
        <v>10</v>
      </c>
      <c r="K134" s="245">
        <v>9</v>
      </c>
      <c r="L134" s="245">
        <v>10</v>
      </c>
      <c r="M134" s="245">
        <v>10</v>
      </c>
      <c r="N134" s="245">
        <v>10</v>
      </c>
      <c r="O134" s="245">
        <v>10</v>
      </c>
      <c r="P134" s="245">
        <v>9</v>
      </c>
      <c r="Q134" s="245">
        <v>9</v>
      </c>
      <c r="R134" s="245">
        <v>9</v>
      </c>
      <c r="S134" s="245">
        <v>9</v>
      </c>
      <c r="T134" s="245">
        <v>10</v>
      </c>
      <c r="U134" s="245">
        <v>10</v>
      </c>
      <c r="V134" s="245">
        <v>9</v>
      </c>
      <c r="W134" s="245">
        <v>8</v>
      </c>
      <c r="X134" s="245">
        <v>9</v>
      </c>
      <c r="Y134" s="245">
        <v>9</v>
      </c>
      <c r="Z134" s="245">
        <v>9</v>
      </c>
      <c r="AA134" s="245">
        <v>9</v>
      </c>
      <c r="AB134" s="245">
        <v>10</v>
      </c>
      <c r="AC134" s="245">
        <v>9</v>
      </c>
      <c r="AD134" s="245">
        <v>10</v>
      </c>
      <c r="AE134" s="245">
        <v>10</v>
      </c>
      <c r="AF134" s="245">
        <v>10</v>
      </c>
      <c r="AG134" s="245">
        <v>9</v>
      </c>
      <c r="AH134" s="245">
        <v>10</v>
      </c>
      <c r="AI134" s="245">
        <v>9</v>
      </c>
      <c r="AJ134" s="245">
        <v>9</v>
      </c>
      <c r="AK134" s="245">
        <v>9</v>
      </c>
      <c r="AL134" s="245">
        <v>9</v>
      </c>
      <c r="AM134" s="245">
        <v>9</v>
      </c>
      <c r="AN134" s="245" t="s">
        <v>177</v>
      </c>
      <c r="AO134" s="245"/>
      <c r="AP134" s="245"/>
      <c r="AQ134" s="245">
        <v>9</v>
      </c>
      <c r="AR134" s="245"/>
      <c r="AS134" s="245"/>
      <c r="AT134" s="245" t="s">
        <v>177</v>
      </c>
      <c r="AU134" s="245"/>
      <c r="AV134" s="245"/>
      <c r="AW134" s="245"/>
      <c r="AX134" s="245">
        <v>9</v>
      </c>
      <c r="AY134" s="245"/>
      <c r="AZ134" s="245"/>
      <c r="BA134" s="245">
        <v>10</v>
      </c>
      <c r="BB134" s="245">
        <v>10</v>
      </c>
      <c r="BC134" s="245"/>
      <c r="BD134" s="245">
        <v>8</v>
      </c>
      <c r="BE134" s="245"/>
      <c r="BF134" s="245"/>
      <c r="BG134" s="245">
        <v>10</v>
      </c>
      <c r="BH134" s="245"/>
      <c r="BI134" s="245"/>
      <c r="BJ134" s="245"/>
      <c r="BK134" s="245">
        <v>10</v>
      </c>
      <c r="BL134" s="245"/>
      <c r="BM134" s="245"/>
      <c r="BN134" s="245"/>
      <c r="BO134" s="245"/>
      <c r="BP134" s="245"/>
      <c r="BQ134" s="245" t="s">
        <v>177</v>
      </c>
      <c r="BR134" s="245" t="s">
        <v>177</v>
      </c>
      <c r="BS134" s="245"/>
      <c r="BT134" s="245">
        <v>10</v>
      </c>
      <c r="BU134" s="245">
        <v>9</v>
      </c>
      <c r="BV134" s="245"/>
    </row>
    <row r="135" spans="1:74" ht="63.75" x14ac:dyDescent="0.2">
      <c r="A135" s="250">
        <v>7</v>
      </c>
      <c r="B135" s="248" t="s">
        <v>1161</v>
      </c>
      <c r="C135" s="245">
        <v>10</v>
      </c>
      <c r="D135" s="245">
        <v>10</v>
      </c>
      <c r="E135" s="245">
        <v>10</v>
      </c>
      <c r="F135" s="245">
        <v>10</v>
      </c>
      <c r="G135" s="245">
        <v>10</v>
      </c>
      <c r="H135" s="245">
        <v>10</v>
      </c>
      <c r="I135" s="245">
        <v>10</v>
      </c>
      <c r="J135" s="245">
        <v>9</v>
      </c>
      <c r="K135" s="245">
        <v>10</v>
      </c>
      <c r="L135" s="245">
        <v>10</v>
      </c>
      <c r="M135" s="245">
        <v>10</v>
      </c>
      <c r="N135" s="245">
        <v>10</v>
      </c>
      <c r="O135" s="245">
        <v>10</v>
      </c>
      <c r="P135" s="245">
        <v>9</v>
      </c>
      <c r="Q135" s="245">
        <v>10</v>
      </c>
      <c r="R135" s="245">
        <v>10</v>
      </c>
      <c r="S135" s="245">
        <v>9</v>
      </c>
      <c r="T135" s="245">
        <v>10</v>
      </c>
      <c r="U135" s="245">
        <v>10</v>
      </c>
      <c r="V135" s="245">
        <v>9</v>
      </c>
      <c r="W135" s="245">
        <v>10</v>
      </c>
      <c r="X135" s="245">
        <v>10</v>
      </c>
      <c r="Y135" s="245">
        <v>7</v>
      </c>
      <c r="Z135" s="245">
        <v>10</v>
      </c>
      <c r="AA135" s="245">
        <v>9</v>
      </c>
      <c r="AB135" s="245">
        <v>10</v>
      </c>
      <c r="AC135" s="245">
        <v>9</v>
      </c>
      <c r="AD135" s="245">
        <v>10</v>
      </c>
      <c r="AE135" s="245">
        <v>10</v>
      </c>
      <c r="AF135" s="245">
        <v>10</v>
      </c>
      <c r="AG135" s="245">
        <v>10</v>
      </c>
      <c r="AH135" s="245">
        <v>10</v>
      </c>
      <c r="AI135" s="245" t="s">
        <v>177</v>
      </c>
      <c r="AJ135" s="245">
        <v>10</v>
      </c>
      <c r="AK135" s="245">
        <v>9</v>
      </c>
      <c r="AL135" s="245" t="s">
        <v>177</v>
      </c>
      <c r="AM135" s="245"/>
      <c r="AN135" s="245">
        <v>10</v>
      </c>
      <c r="AO135" s="245"/>
      <c r="AP135" s="245"/>
      <c r="AQ135" s="245">
        <v>9</v>
      </c>
      <c r="AR135" s="245">
        <v>10</v>
      </c>
      <c r="AS135" s="245"/>
      <c r="AT135" s="245" t="s">
        <v>177</v>
      </c>
      <c r="AU135" s="245"/>
      <c r="AV135" s="245" t="s">
        <v>177</v>
      </c>
      <c r="AW135" s="245"/>
      <c r="AX135" s="245"/>
      <c r="AY135" s="245">
        <v>10</v>
      </c>
      <c r="AZ135" s="245"/>
      <c r="BA135" s="245"/>
      <c r="BB135" s="245">
        <v>10</v>
      </c>
      <c r="BC135" s="245"/>
      <c r="BD135" s="245"/>
      <c r="BE135" s="245"/>
      <c r="BF135" s="245"/>
      <c r="BG135" s="245">
        <v>10</v>
      </c>
      <c r="BH135" s="245"/>
      <c r="BI135" s="245"/>
      <c r="BJ135" s="245">
        <v>10</v>
      </c>
      <c r="BK135" s="245"/>
      <c r="BL135" s="245"/>
      <c r="BM135" s="245">
        <v>10</v>
      </c>
      <c r="BN135" s="245"/>
      <c r="BO135" s="245"/>
      <c r="BP135" s="245"/>
      <c r="BQ135" s="245" t="s">
        <v>177</v>
      </c>
      <c r="BR135" s="245"/>
      <c r="BS135" s="245"/>
      <c r="BT135" s="245">
        <v>10</v>
      </c>
      <c r="BU135" s="245">
        <v>9</v>
      </c>
      <c r="BV135" s="245"/>
    </row>
    <row r="136" spans="1:74" ht="76.5" x14ac:dyDescent="0.2">
      <c r="A136" s="250">
        <v>7</v>
      </c>
      <c r="B136" s="248" t="s">
        <v>1162</v>
      </c>
      <c r="C136" s="245">
        <v>10</v>
      </c>
      <c r="D136" s="245">
        <v>9</v>
      </c>
      <c r="E136" s="245">
        <v>10</v>
      </c>
      <c r="F136" s="245">
        <v>10</v>
      </c>
      <c r="G136" s="245">
        <v>10</v>
      </c>
      <c r="H136" s="245">
        <v>9</v>
      </c>
      <c r="I136" s="245">
        <v>7</v>
      </c>
      <c r="J136" s="245">
        <v>10</v>
      </c>
      <c r="K136" s="245">
        <v>8</v>
      </c>
      <c r="L136" s="245">
        <v>10</v>
      </c>
      <c r="M136" s="245">
        <v>10</v>
      </c>
      <c r="N136" s="245">
        <v>10</v>
      </c>
      <c r="O136" s="245">
        <v>10</v>
      </c>
      <c r="P136" s="245">
        <v>9</v>
      </c>
      <c r="Q136" s="245">
        <v>10</v>
      </c>
      <c r="R136" s="245">
        <v>9</v>
      </c>
      <c r="S136" s="245">
        <v>9</v>
      </c>
      <c r="T136" s="245">
        <v>10</v>
      </c>
      <c r="U136" s="245">
        <v>10</v>
      </c>
      <c r="V136" s="245">
        <v>9</v>
      </c>
      <c r="W136" s="245">
        <v>10</v>
      </c>
      <c r="X136" s="245">
        <v>9</v>
      </c>
      <c r="Y136" s="245">
        <v>10</v>
      </c>
      <c r="Z136" s="245">
        <v>9</v>
      </c>
      <c r="AA136" s="245">
        <v>10</v>
      </c>
      <c r="AB136" s="245">
        <v>10</v>
      </c>
      <c r="AC136" s="245">
        <v>10</v>
      </c>
      <c r="AD136" s="245">
        <v>10</v>
      </c>
      <c r="AE136" s="245">
        <v>10</v>
      </c>
      <c r="AF136" s="245">
        <v>9</v>
      </c>
      <c r="AG136" s="245">
        <v>9</v>
      </c>
      <c r="AH136" s="245">
        <v>10</v>
      </c>
      <c r="AI136" s="245">
        <v>9</v>
      </c>
      <c r="AJ136" s="245">
        <v>10</v>
      </c>
      <c r="AK136" s="245">
        <v>9</v>
      </c>
      <c r="AL136" s="245">
        <v>8</v>
      </c>
      <c r="AM136" s="245">
        <v>9</v>
      </c>
      <c r="AN136" s="245" t="s">
        <v>177</v>
      </c>
      <c r="AO136" s="245"/>
      <c r="AP136" s="245">
        <v>9</v>
      </c>
      <c r="AQ136" s="245">
        <v>8</v>
      </c>
      <c r="AR136" s="245">
        <v>10</v>
      </c>
      <c r="AS136" s="245"/>
      <c r="AT136" s="245">
        <v>10</v>
      </c>
      <c r="AU136" s="245"/>
      <c r="AV136" s="245"/>
      <c r="AW136" s="245" t="s">
        <v>177</v>
      </c>
      <c r="AX136" s="245"/>
      <c r="AY136" s="245"/>
      <c r="AZ136" s="245"/>
      <c r="BA136" s="245">
        <v>8</v>
      </c>
      <c r="BB136" s="245">
        <v>10</v>
      </c>
      <c r="BC136" s="245"/>
      <c r="BD136" s="245"/>
      <c r="BE136" s="245"/>
      <c r="BF136" s="245"/>
      <c r="BG136" s="245">
        <v>10</v>
      </c>
      <c r="BH136" s="245"/>
      <c r="BI136" s="245">
        <v>10</v>
      </c>
      <c r="BJ136" s="245"/>
      <c r="BK136" s="245"/>
      <c r="BL136" s="245"/>
      <c r="BM136" s="245">
        <v>9</v>
      </c>
      <c r="BN136" s="245"/>
      <c r="BO136" s="245"/>
      <c r="BP136" s="245"/>
      <c r="BQ136" s="245" t="s">
        <v>177</v>
      </c>
      <c r="BR136" s="245" t="s">
        <v>177</v>
      </c>
      <c r="BS136" s="245"/>
      <c r="BT136" s="245">
        <v>9</v>
      </c>
      <c r="BU136" s="245">
        <v>9</v>
      </c>
      <c r="BV136" s="245"/>
    </row>
    <row r="137" spans="1:74" ht="63.75" x14ac:dyDescent="0.2">
      <c r="A137" s="250">
        <v>7</v>
      </c>
      <c r="B137" s="248" t="s">
        <v>1163</v>
      </c>
      <c r="C137" s="245">
        <v>8</v>
      </c>
      <c r="D137" s="245">
        <v>7</v>
      </c>
      <c r="E137" s="245">
        <v>9</v>
      </c>
      <c r="F137" s="245">
        <v>7</v>
      </c>
      <c r="G137" s="245">
        <v>8</v>
      </c>
      <c r="H137" s="245">
        <v>8</v>
      </c>
      <c r="I137" s="245">
        <v>7</v>
      </c>
      <c r="J137" s="245">
        <v>7</v>
      </c>
      <c r="K137" s="245">
        <v>6</v>
      </c>
      <c r="L137" s="245">
        <v>10</v>
      </c>
      <c r="M137" s="245">
        <v>7</v>
      </c>
      <c r="N137" s="245">
        <v>9</v>
      </c>
      <c r="O137" s="245">
        <v>9</v>
      </c>
      <c r="P137" s="245">
        <v>6</v>
      </c>
      <c r="Q137" s="245">
        <v>7</v>
      </c>
      <c r="R137" s="245">
        <v>7</v>
      </c>
      <c r="S137" s="245">
        <v>10</v>
      </c>
      <c r="T137" s="245">
        <v>9</v>
      </c>
      <c r="U137" s="245">
        <v>9</v>
      </c>
      <c r="V137" s="245">
        <v>10</v>
      </c>
      <c r="W137" s="245">
        <v>8</v>
      </c>
      <c r="X137" s="245">
        <v>8</v>
      </c>
      <c r="Y137" s="245">
        <v>9</v>
      </c>
      <c r="Z137" s="245">
        <v>7</v>
      </c>
      <c r="AA137" s="245">
        <v>8</v>
      </c>
      <c r="AB137" s="245">
        <v>10</v>
      </c>
      <c r="AC137" s="245">
        <v>8</v>
      </c>
      <c r="AD137" s="245">
        <v>9</v>
      </c>
      <c r="AE137" s="245">
        <v>9</v>
      </c>
      <c r="AF137" s="245">
        <v>9</v>
      </c>
      <c r="AG137" s="245">
        <v>9</v>
      </c>
      <c r="AH137" s="245"/>
      <c r="AI137" s="245" t="s">
        <v>177</v>
      </c>
      <c r="AJ137" s="245">
        <v>10</v>
      </c>
      <c r="AK137" s="245">
        <v>7</v>
      </c>
      <c r="AL137" s="245">
        <v>9</v>
      </c>
      <c r="AM137" s="245"/>
      <c r="AN137" s="245">
        <v>9</v>
      </c>
      <c r="AO137" s="245"/>
      <c r="AP137" s="245">
        <v>7</v>
      </c>
      <c r="AQ137" s="245">
        <v>10</v>
      </c>
      <c r="AR137" s="245" t="s">
        <v>177</v>
      </c>
      <c r="AS137" s="245"/>
      <c r="AT137" s="245"/>
      <c r="AU137" s="245"/>
      <c r="AV137" s="245"/>
      <c r="AW137" s="245"/>
      <c r="AX137" s="245"/>
      <c r="AY137" s="245"/>
      <c r="AZ137" s="245"/>
      <c r="BA137" s="245" t="s">
        <v>177</v>
      </c>
      <c r="BB137" s="245">
        <v>7</v>
      </c>
      <c r="BC137" s="245"/>
      <c r="BD137" s="245"/>
      <c r="BE137" s="245">
        <v>9</v>
      </c>
      <c r="BF137" s="245"/>
      <c r="BG137" s="245"/>
      <c r="BH137" s="245"/>
      <c r="BI137" s="245"/>
      <c r="BJ137" s="245">
        <v>7</v>
      </c>
      <c r="BK137" s="245"/>
      <c r="BL137" s="245"/>
      <c r="BM137" s="245">
        <v>7</v>
      </c>
      <c r="BN137" s="245"/>
      <c r="BO137" s="245"/>
      <c r="BP137" s="245"/>
      <c r="BQ137" s="245" t="s">
        <v>177</v>
      </c>
      <c r="BR137" s="245" t="s">
        <v>177</v>
      </c>
      <c r="BS137" s="245"/>
      <c r="BT137" s="245">
        <v>8</v>
      </c>
      <c r="BU137" s="245">
        <v>8</v>
      </c>
      <c r="BV137" s="245"/>
    </row>
    <row r="138" spans="1:74" ht="63.75" x14ac:dyDescent="0.2">
      <c r="A138" s="250">
        <v>7</v>
      </c>
      <c r="B138" s="248" t="s">
        <v>1164</v>
      </c>
      <c r="C138" s="245">
        <v>10</v>
      </c>
      <c r="D138" s="245">
        <v>10</v>
      </c>
      <c r="E138" s="245">
        <v>9</v>
      </c>
      <c r="F138" s="245">
        <v>9</v>
      </c>
      <c r="G138" s="245">
        <v>9</v>
      </c>
      <c r="H138" s="245">
        <v>8</v>
      </c>
      <c r="I138" s="245">
        <v>8</v>
      </c>
      <c r="J138" s="245">
        <v>10</v>
      </c>
      <c r="K138" s="245">
        <v>7</v>
      </c>
      <c r="L138" s="245">
        <v>10</v>
      </c>
      <c r="M138" s="245">
        <v>9</v>
      </c>
      <c r="N138" s="245">
        <v>10</v>
      </c>
      <c r="O138" s="245">
        <v>9</v>
      </c>
      <c r="P138" s="245">
        <v>9</v>
      </c>
      <c r="Q138" s="245">
        <v>10</v>
      </c>
      <c r="R138" s="245">
        <v>8</v>
      </c>
      <c r="S138" s="245">
        <v>9</v>
      </c>
      <c r="T138" s="245">
        <v>8</v>
      </c>
      <c r="U138" s="245">
        <v>10</v>
      </c>
      <c r="V138" s="245">
        <v>10</v>
      </c>
      <c r="W138" s="245">
        <v>9</v>
      </c>
      <c r="X138" s="245">
        <v>8</v>
      </c>
      <c r="Y138" s="245">
        <v>8</v>
      </c>
      <c r="Z138" s="245">
        <v>8</v>
      </c>
      <c r="AA138" s="245">
        <v>8</v>
      </c>
      <c r="AB138" s="245">
        <v>10</v>
      </c>
      <c r="AC138" s="245">
        <v>9</v>
      </c>
      <c r="AD138" s="245">
        <v>7</v>
      </c>
      <c r="AE138" s="245">
        <v>10</v>
      </c>
      <c r="AF138" s="245">
        <v>10</v>
      </c>
      <c r="AG138" s="245">
        <v>9</v>
      </c>
      <c r="AH138" s="245">
        <v>9</v>
      </c>
      <c r="AI138" s="245" t="s">
        <v>177</v>
      </c>
      <c r="AJ138" s="245">
        <v>9</v>
      </c>
      <c r="AK138" s="245">
        <v>6</v>
      </c>
      <c r="AL138" s="245" t="s">
        <v>177</v>
      </c>
      <c r="AM138" s="245"/>
      <c r="AN138" s="245" t="s">
        <v>177</v>
      </c>
      <c r="AO138" s="245"/>
      <c r="AP138" s="245" t="s">
        <v>177</v>
      </c>
      <c r="AQ138" s="245">
        <v>7</v>
      </c>
      <c r="AR138" s="245"/>
      <c r="AS138" s="245"/>
      <c r="AT138" s="245" t="s">
        <v>177</v>
      </c>
      <c r="AU138" s="245"/>
      <c r="AV138" s="245"/>
      <c r="AW138" s="245"/>
      <c r="AX138" s="245"/>
      <c r="AY138" s="245"/>
      <c r="AZ138" s="245"/>
      <c r="BA138" s="245"/>
      <c r="BB138" s="245">
        <v>8</v>
      </c>
      <c r="BC138" s="245"/>
      <c r="BD138" s="245"/>
      <c r="BE138" s="245"/>
      <c r="BF138" s="245">
        <v>8</v>
      </c>
      <c r="BG138" s="245"/>
      <c r="BH138" s="245"/>
      <c r="BI138" s="245"/>
      <c r="BJ138" s="245"/>
      <c r="BK138" s="245">
        <v>9</v>
      </c>
      <c r="BL138" s="245"/>
      <c r="BM138" s="245">
        <v>9</v>
      </c>
      <c r="BN138" s="245"/>
      <c r="BO138" s="245"/>
      <c r="BP138" s="245"/>
      <c r="BQ138" s="245" t="s">
        <v>177</v>
      </c>
      <c r="BR138" s="245"/>
      <c r="BS138" s="245"/>
      <c r="BT138" s="245">
        <v>9</v>
      </c>
      <c r="BU138" s="245">
        <v>7</v>
      </c>
      <c r="BV138" s="245"/>
    </row>
    <row r="139" spans="1:74" ht="63.75" x14ac:dyDescent="0.2">
      <c r="A139" s="250">
        <v>7</v>
      </c>
      <c r="B139" s="248" t="s">
        <v>1165</v>
      </c>
      <c r="C139" s="245">
        <v>10</v>
      </c>
      <c r="D139" s="245">
        <v>10</v>
      </c>
      <c r="E139" s="245">
        <v>10</v>
      </c>
      <c r="F139" s="245">
        <v>10</v>
      </c>
      <c r="G139" s="245">
        <v>10</v>
      </c>
      <c r="H139" s="245">
        <v>10</v>
      </c>
      <c r="I139" s="245">
        <v>9</v>
      </c>
      <c r="J139" s="245">
        <v>9</v>
      </c>
      <c r="K139" s="245">
        <v>9</v>
      </c>
      <c r="L139" s="245">
        <v>10</v>
      </c>
      <c r="M139" s="245">
        <v>10</v>
      </c>
      <c r="N139" s="245">
        <v>10</v>
      </c>
      <c r="O139" s="245">
        <v>10</v>
      </c>
      <c r="P139" s="245">
        <v>9</v>
      </c>
      <c r="Q139" s="245">
        <v>10</v>
      </c>
      <c r="R139" s="245">
        <v>10</v>
      </c>
      <c r="S139" s="245">
        <v>9</v>
      </c>
      <c r="T139" s="245">
        <v>10</v>
      </c>
      <c r="U139" s="245">
        <v>10</v>
      </c>
      <c r="V139" s="245">
        <v>9</v>
      </c>
      <c r="W139" s="245">
        <v>10</v>
      </c>
      <c r="X139" s="245">
        <v>10</v>
      </c>
      <c r="Y139" s="245">
        <v>10</v>
      </c>
      <c r="Z139" s="245">
        <v>9</v>
      </c>
      <c r="AA139" s="245">
        <v>10</v>
      </c>
      <c r="AB139" s="245">
        <v>10</v>
      </c>
      <c r="AC139" s="245">
        <v>10</v>
      </c>
      <c r="AD139" s="245">
        <v>10</v>
      </c>
      <c r="AE139" s="245">
        <v>10</v>
      </c>
      <c r="AF139" s="245">
        <v>9</v>
      </c>
      <c r="AG139" s="245">
        <v>9</v>
      </c>
      <c r="AH139" s="245">
        <v>10</v>
      </c>
      <c r="AI139" s="245">
        <v>9</v>
      </c>
      <c r="AJ139" s="245">
        <v>9</v>
      </c>
      <c r="AK139" s="245">
        <v>9</v>
      </c>
      <c r="AL139" s="245">
        <v>9</v>
      </c>
      <c r="AM139" s="245">
        <v>9</v>
      </c>
      <c r="AN139" s="245" t="s">
        <v>177</v>
      </c>
      <c r="AO139" s="245"/>
      <c r="AP139" s="245"/>
      <c r="AQ139" s="245">
        <v>9</v>
      </c>
      <c r="AR139" s="245">
        <v>10</v>
      </c>
      <c r="AS139" s="245"/>
      <c r="AT139" s="245">
        <v>10</v>
      </c>
      <c r="AU139" s="245"/>
      <c r="AV139" s="245"/>
      <c r="AW139" s="245" t="s">
        <v>177</v>
      </c>
      <c r="AX139" s="245"/>
      <c r="AY139" s="245">
        <v>10</v>
      </c>
      <c r="AZ139" s="245"/>
      <c r="BA139" s="245">
        <v>9</v>
      </c>
      <c r="BB139" s="245">
        <v>10</v>
      </c>
      <c r="BC139" s="245"/>
      <c r="BD139" s="245"/>
      <c r="BE139" s="245"/>
      <c r="BF139" s="245"/>
      <c r="BG139" s="245">
        <v>10</v>
      </c>
      <c r="BH139" s="245"/>
      <c r="BI139" s="245">
        <v>10</v>
      </c>
      <c r="BJ139" s="245"/>
      <c r="BK139" s="245"/>
      <c r="BL139" s="245"/>
      <c r="BM139" s="245">
        <v>9</v>
      </c>
      <c r="BN139" s="245"/>
      <c r="BO139" s="245"/>
      <c r="BP139" s="245"/>
      <c r="BQ139" s="245" t="s">
        <v>177</v>
      </c>
      <c r="BR139" s="245" t="s">
        <v>177</v>
      </c>
      <c r="BS139" s="245"/>
      <c r="BT139" s="245">
        <v>10</v>
      </c>
      <c r="BU139" s="245">
        <v>9</v>
      </c>
      <c r="BV139" s="245"/>
    </row>
    <row r="140" spans="1:74" ht="51" x14ac:dyDescent="0.2">
      <c r="A140" s="250">
        <v>7</v>
      </c>
      <c r="B140" s="248" t="s">
        <v>1166</v>
      </c>
      <c r="C140" s="245">
        <v>10</v>
      </c>
      <c r="D140" s="245">
        <v>8</v>
      </c>
      <c r="E140" s="245">
        <v>10</v>
      </c>
      <c r="F140" s="245">
        <v>9</v>
      </c>
      <c r="G140" s="245">
        <v>10</v>
      </c>
      <c r="H140" s="245">
        <v>9</v>
      </c>
      <c r="I140" s="245">
        <v>9</v>
      </c>
      <c r="J140" s="245">
        <v>9</v>
      </c>
      <c r="K140" s="245">
        <v>8</v>
      </c>
      <c r="L140" s="245">
        <v>10</v>
      </c>
      <c r="M140" s="245">
        <v>9</v>
      </c>
      <c r="N140" s="245">
        <v>10</v>
      </c>
      <c r="O140" s="245">
        <v>10</v>
      </c>
      <c r="P140" s="245">
        <v>10</v>
      </c>
      <c r="Q140" s="245">
        <v>10</v>
      </c>
      <c r="R140" s="245">
        <v>10</v>
      </c>
      <c r="S140" s="245">
        <v>9</v>
      </c>
      <c r="T140" s="245">
        <v>9</v>
      </c>
      <c r="U140" s="245">
        <v>10</v>
      </c>
      <c r="V140" s="245">
        <v>10</v>
      </c>
      <c r="W140" s="245">
        <v>10</v>
      </c>
      <c r="X140" s="245">
        <v>9</v>
      </c>
      <c r="Y140" s="245">
        <v>9</v>
      </c>
      <c r="Z140" s="245">
        <v>9</v>
      </c>
      <c r="AA140" s="245">
        <v>8</v>
      </c>
      <c r="AB140" s="245">
        <v>10</v>
      </c>
      <c r="AC140" s="245">
        <v>10</v>
      </c>
      <c r="AD140" s="245">
        <v>9</v>
      </c>
      <c r="AE140" s="245">
        <v>9</v>
      </c>
      <c r="AF140" s="245">
        <v>10</v>
      </c>
      <c r="AG140" s="245">
        <v>10</v>
      </c>
      <c r="AH140" s="245">
        <v>10</v>
      </c>
      <c r="AI140" s="245"/>
      <c r="AJ140" s="245">
        <v>8</v>
      </c>
      <c r="AK140" s="245">
        <v>9</v>
      </c>
      <c r="AL140" s="245"/>
      <c r="AM140" s="245"/>
      <c r="AN140" s="245"/>
      <c r="AO140" s="245"/>
      <c r="AP140" s="245">
        <v>10</v>
      </c>
      <c r="AQ140" s="245">
        <v>9</v>
      </c>
      <c r="AR140" s="245"/>
      <c r="AS140" s="245"/>
      <c r="AT140" s="245"/>
      <c r="AU140" s="245"/>
      <c r="AV140" s="245"/>
      <c r="AW140" s="245"/>
      <c r="AX140" s="245" t="s">
        <v>177</v>
      </c>
      <c r="AY140" s="245" t="s">
        <v>177</v>
      </c>
      <c r="AZ140" s="245"/>
      <c r="BA140" s="245">
        <v>8</v>
      </c>
      <c r="BB140" s="245">
        <v>9</v>
      </c>
      <c r="BC140" s="245"/>
      <c r="BD140" s="245"/>
      <c r="BE140" s="245"/>
      <c r="BF140" s="245"/>
      <c r="BG140" s="245"/>
      <c r="BH140" s="245">
        <v>9</v>
      </c>
      <c r="BI140" s="245"/>
      <c r="BJ140" s="245"/>
      <c r="BK140" s="245"/>
      <c r="BL140" s="245">
        <v>9</v>
      </c>
      <c r="BM140" s="245"/>
      <c r="BN140" s="245"/>
      <c r="BO140" s="245"/>
      <c r="BP140" s="245">
        <v>9</v>
      </c>
      <c r="BQ140" s="245"/>
      <c r="BR140" s="245"/>
      <c r="BS140" s="245"/>
      <c r="BT140" s="245">
        <v>10</v>
      </c>
      <c r="BU140" s="245">
        <v>9</v>
      </c>
      <c r="BV140" s="245"/>
    </row>
    <row r="141" spans="1:74" ht="63.75" x14ac:dyDescent="0.2">
      <c r="A141" s="250">
        <v>7</v>
      </c>
      <c r="B141" s="248" t="s">
        <v>1167</v>
      </c>
      <c r="C141" s="245">
        <v>9</v>
      </c>
      <c r="D141" s="245"/>
      <c r="E141" s="245">
        <v>10</v>
      </c>
      <c r="F141" s="245">
        <v>10</v>
      </c>
      <c r="G141" s="245">
        <v>10</v>
      </c>
      <c r="H141" s="245">
        <v>8</v>
      </c>
      <c r="I141" s="245">
        <v>8</v>
      </c>
      <c r="J141" s="245">
        <v>9</v>
      </c>
      <c r="K141" s="245">
        <v>9</v>
      </c>
      <c r="L141" s="245">
        <v>8</v>
      </c>
      <c r="M141" s="245">
        <v>9</v>
      </c>
      <c r="N141" s="245">
        <v>10</v>
      </c>
      <c r="O141" s="245">
        <v>10</v>
      </c>
      <c r="P141" s="245">
        <v>8</v>
      </c>
      <c r="Q141" s="245">
        <v>9</v>
      </c>
      <c r="R141" s="245">
        <v>8</v>
      </c>
      <c r="S141" s="245">
        <v>9</v>
      </c>
      <c r="T141" s="245">
        <v>9</v>
      </c>
      <c r="U141" s="245">
        <v>10</v>
      </c>
      <c r="V141" s="245">
        <v>8</v>
      </c>
      <c r="W141" s="245">
        <v>10</v>
      </c>
      <c r="X141" s="245">
        <v>8</v>
      </c>
      <c r="Y141" s="245">
        <v>8</v>
      </c>
      <c r="Z141" s="245">
        <v>9</v>
      </c>
      <c r="AA141" s="245">
        <v>8</v>
      </c>
      <c r="AB141" s="245">
        <v>10</v>
      </c>
      <c r="AC141" s="245">
        <v>10</v>
      </c>
      <c r="AD141" s="245">
        <v>9</v>
      </c>
      <c r="AE141" s="245">
        <v>9</v>
      </c>
      <c r="AF141" s="245">
        <v>8</v>
      </c>
      <c r="AG141" s="245">
        <v>10</v>
      </c>
      <c r="AH141" s="245">
        <v>8</v>
      </c>
      <c r="AI141" s="245">
        <v>9</v>
      </c>
      <c r="AJ141" s="245">
        <v>9</v>
      </c>
      <c r="AK141" s="245">
        <v>9</v>
      </c>
      <c r="AL141" s="245"/>
      <c r="AM141" s="245">
        <v>9</v>
      </c>
      <c r="AN141" s="245">
        <v>9</v>
      </c>
      <c r="AO141" s="245" t="s">
        <v>177</v>
      </c>
      <c r="AP141" s="245" t="s">
        <v>177</v>
      </c>
      <c r="AQ141" s="245"/>
      <c r="AR141" s="245"/>
      <c r="AS141" s="245"/>
      <c r="AT141" s="245"/>
      <c r="AU141" s="245"/>
      <c r="AV141" s="245"/>
      <c r="AW141" s="245"/>
      <c r="AX141" s="245"/>
      <c r="AY141" s="245" t="s">
        <v>177</v>
      </c>
      <c r="AZ141" s="245"/>
      <c r="BA141" s="245" t="s">
        <v>177</v>
      </c>
      <c r="BB141" s="245">
        <v>10</v>
      </c>
      <c r="BC141" s="245"/>
      <c r="BD141" s="245"/>
      <c r="BE141" s="245"/>
      <c r="BF141" s="245">
        <v>9</v>
      </c>
      <c r="BG141" s="245"/>
      <c r="BH141" s="245"/>
      <c r="BI141" s="245"/>
      <c r="BJ141" s="245">
        <v>8</v>
      </c>
      <c r="BK141" s="245"/>
      <c r="BL141" s="245"/>
      <c r="BM141" s="245">
        <v>9</v>
      </c>
      <c r="BN141" s="245"/>
      <c r="BO141" s="245"/>
      <c r="BP141" s="245"/>
      <c r="BQ141" s="245" t="s">
        <v>177</v>
      </c>
      <c r="BR141" s="245" t="s">
        <v>177</v>
      </c>
      <c r="BS141" s="245"/>
      <c r="BT141" s="245">
        <v>9</v>
      </c>
      <c r="BU141" s="245">
        <v>8</v>
      </c>
      <c r="BV141" s="245" t="s">
        <v>177</v>
      </c>
    </row>
    <row r="142" spans="1:74" ht="63.75" x14ac:dyDescent="0.2">
      <c r="A142" s="250">
        <v>7</v>
      </c>
      <c r="B142" s="248" t="s">
        <v>1168</v>
      </c>
      <c r="C142" s="245">
        <v>10</v>
      </c>
      <c r="D142" s="245">
        <v>9</v>
      </c>
      <c r="E142" s="245">
        <v>9</v>
      </c>
      <c r="F142" s="245">
        <v>10</v>
      </c>
      <c r="G142" s="245">
        <v>10</v>
      </c>
      <c r="H142" s="245">
        <v>9</v>
      </c>
      <c r="I142" s="245">
        <v>10</v>
      </c>
      <c r="J142" s="245">
        <v>9</v>
      </c>
      <c r="K142" s="245">
        <v>8</v>
      </c>
      <c r="L142" s="245">
        <v>10</v>
      </c>
      <c r="M142" s="245">
        <v>9</v>
      </c>
      <c r="N142" s="245">
        <v>9</v>
      </c>
      <c r="O142" s="245">
        <v>10</v>
      </c>
      <c r="P142" s="245">
        <v>8</v>
      </c>
      <c r="Q142" s="245">
        <v>9</v>
      </c>
      <c r="R142" s="245">
        <v>9</v>
      </c>
      <c r="S142" s="245">
        <v>10</v>
      </c>
      <c r="T142" s="245">
        <v>9</v>
      </c>
      <c r="U142" s="245">
        <v>10</v>
      </c>
      <c r="V142" s="245">
        <v>9</v>
      </c>
      <c r="W142" s="245">
        <v>10</v>
      </c>
      <c r="X142" s="245">
        <v>8</v>
      </c>
      <c r="Y142" s="245">
        <v>8</v>
      </c>
      <c r="Z142" s="245">
        <v>8</v>
      </c>
      <c r="AA142" s="245">
        <v>9</v>
      </c>
      <c r="AB142" s="245">
        <v>10</v>
      </c>
      <c r="AC142" s="245">
        <v>9</v>
      </c>
      <c r="AD142" s="245">
        <v>9</v>
      </c>
      <c r="AE142" s="245">
        <v>9</v>
      </c>
      <c r="AF142" s="245">
        <v>8</v>
      </c>
      <c r="AG142" s="245">
        <v>9</v>
      </c>
      <c r="AH142" s="245">
        <v>10</v>
      </c>
      <c r="AI142" s="245">
        <v>9</v>
      </c>
      <c r="AJ142" s="245">
        <v>10</v>
      </c>
      <c r="AK142" s="245">
        <v>9</v>
      </c>
      <c r="AL142" s="245">
        <v>9</v>
      </c>
      <c r="AM142" s="245">
        <v>9</v>
      </c>
      <c r="AN142" s="245">
        <v>9</v>
      </c>
      <c r="AO142" s="245">
        <v>9</v>
      </c>
      <c r="AP142" s="245" t="s">
        <v>177</v>
      </c>
      <c r="AQ142" s="245">
        <v>8</v>
      </c>
      <c r="AR142" s="245"/>
      <c r="AS142" s="245"/>
      <c r="AT142" s="245">
        <v>8</v>
      </c>
      <c r="AU142" s="245">
        <v>10</v>
      </c>
      <c r="AV142" s="245"/>
      <c r="AW142" s="245"/>
      <c r="AX142" s="245"/>
      <c r="AY142" s="245" t="s">
        <v>177</v>
      </c>
      <c r="AZ142" s="245"/>
      <c r="BA142" s="245">
        <v>8</v>
      </c>
      <c r="BB142" s="245">
        <v>10</v>
      </c>
      <c r="BC142" s="245"/>
      <c r="BD142" s="245"/>
      <c r="BE142" s="245"/>
      <c r="BF142" s="245">
        <v>10</v>
      </c>
      <c r="BG142" s="245"/>
      <c r="BH142" s="245"/>
      <c r="BI142" s="245"/>
      <c r="BJ142" s="245"/>
      <c r="BK142" s="245" t="s">
        <v>177</v>
      </c>
      <c r="BL142" s="245"/>
      <c r="BM142" s="245">
        <v>8</v>
      </c>
      <c r="BN142" s="245"/>
      <c r="BO142" s="245"/>
      <c r="BP142" s="245"/>
      <c r="BQ142" s="245" t="s">
        <v>177</v>
      </c>
      <c r="BR142" s="245" t="s">
        <v>177</v>
      </c>
      <c r="BS142" s="245"/>
      <c r="BT142" s="245">
        <v>10</v>
      </c>
      <c r="BU142" s="245">
        <v>9</v>
      </c>
      <c r="BV142" s="245" t="s">
        <v>177</v>
      </c>
    </row>
    <row r="143" spans="1:74" ht="63.75" x14ac:dyDescent="0.2">
      <c r="A143" s="250">
        <v>7</v>
      </c>
      <c r="B143" s="248" t="s">
        <v>1169</v>
      </c>
      <c r="C143" s="245">
        <v>9</v>
      </c>
      <c r="D143" s="245">
        <v>8</v>
      </c>
      <c r="E143" s="245">
        <v>10</v>
      </c>
      <c r="F143" s="245">
        <v>8</v>
      </c>
      <c r="G143" s="245">
        <v>8</v>
      </c>
      <c r="H143" s="245">
        <v>10</v>
      </c>
      <c r="I143" s="245">
        <v>7</v>
      </c>
      <c r="J143" s="245">
        <v>9</v>
      </c>
      <c r="K143" s="245">
        <v>9</v>
      </c>
      <c r="L143" s="245">
        <v>10</v>
      </c>
      <c r="M143" s="245">
        <v>7</v>
      </c>
      <c r="N143" s="245">
        <v>10</v>
      </c>
      <c r="O143" s="245">
        <v>10</v>
      </c>
      <c r="P143" s="245">
        <v>7</v>
      </c>
      <c r="Q143" s="245">
        <v>9</v>
      </c>
      <c r="R143" s="245">
        <v>8</v>
      </c>
      <c r="S143" s="245">
        <v>9</v>
      </c>
      <c r="T143" s="245">
        <v>8</v>
      </c>
      <c r="U143" s="245">
        <v>10</v>
      </c>
      <c r="V143" s="245">
        <v>8</v>
      </c>
      <c r="W143" s="245">
        <v>10</v>
      </c>
      <c r="X143" s="245">
        <v>8</v>
      </c>
      <c r="Y143" s="245">
        <v>9</v>
      </c>
      <c r="Z143" s="245">
        <v>8</v>
      </c>
      <c r="AA143" s="245">
        <v>8</v>
      </c>
      <c r="AB143" s="245">
        <v>10</v>
      </c>
      <c r="AC143" s="245">
        <v>9</v>
      </c>
      <c r="AD143" s="245">
        <v>9</v>
      </c>
      <c r="AE143" s="245">
        <v>8</v>
      </c>
      <c r="AF143" s="245">
        <v>6</v>
      </c>
      <c r="AG143" s="245">
        <v>9</v>
      </c>
      <c r="AH143" s="245">
        <v>8</v>
      </c>
      <c r="AI143" s="245">
        <v>9</v>
      </c>
      <c r="AJ143" s="245">
        <v>9</v>
      </c>
      <c r="AK143" s="245">
        <v>8</v>
      </c>
      <c r="AL143" s="245" t="s">
        <v>177</v>
      </c>
      <c r="AM143" s="245">
        <v>9</v>
      </c>
      <c r="AN143" s="245" t="s">
        <v>177</v>
      </c>
      <c r="AO143" s="245"/>
      <c r="AP143" s="245" t="s">
        <v>177</v>
      </c>
      <c r="AQ143" s="245">
        <v>7</v>
      </c>
      <c r="AR143" s="245"/>
      <c r="AS143" s="245"/>
      <c r="AT143" s="245">
        <v>9</v>
      </c>
      <c r="AU143" s="245"/>
      <c r="AV143" s="245"/>
      <c r="AW143" s="245"/>
      <c r="AX143" s="245"/>
      <c r="AY143" s="245"/>
      <c r="AZ143" s="245"/>
      <c r="BA143" s="245" t="s">
        <v>177</v>
      </c>
      <c r="BB143" s="245">
        <v>8</v>
      </c>
      <c r="BC143" s="245"/>
      <c r="BD143" s="245"/>
      <c r="BE143" s="245"/>
      <c r="BF143" s="245">
        <v>9</v>
      </c>
      <c r="BG143" s="245"/>
      <c r="BH143" s="245">
        <v>9</v>
      </c>
      <c r="BI143" s="245"/>
      <c r="BJ143" s="245"/>
      <c r="BK143" s="245"/>
      <c r="BL143" s="245"/>
      <c r="BM143" s="245">
        <v>8</v>
      </c>
      <c r="BN143" s="245"/>
      <c r="BO143" s="245"/>
      <c r="BP143" s="245"/>
      <c r="BQ143" s="245" t="s">
        <v>177</v>
      </c>
      <c r="BR143" s="245" t="s">
        <v>177</v>
      </c>
      <c r="BS143" s="245"/>
      <c r="BT143" s="245">
        <v>10</v>
      </c>
      <c r="BU143" s="245">
        <v>9</v>
      </c>
      <c r="BV143" s="245"/>
    </row>
    <row r="144" spans="1:74" ht="63.75" x14ac:dyDescent="0.2">
      <c r="A144" s="250">
        <v>7</v>
      </c>
      <c r="B144" s="248" t="s">
        <v>1170</v>
      </c>
      <c r="C144" s="245">
        <v>10</v>
      </c>
      <c r="D144" s="245">
        <v>10</v>
      </c>
      <c r="E144" s="245">
        <v>10</v>
      </c>
      <c r="F144" s="245">
        <v>9</v>
      </c>
      <c r="G144" s="245">
        <v>9</v>
      </c>
      <c r="H144" s="245">
        <v>9</v>
      </c>
      <c r="I144" s="245">
        <v>8</v>
      </c>
      <c r="J144" s="245">
        <v>10</v>
      </c>
      <c r="K144" s="245" t="s">
        <v>191</v>
      </c>
      <c r="L144" s="245">
        <v>9</v>
      </c>
      <c r="M144" s="245">
        <v>8</v>
      </c>
      <c r="N144" s="245">
        <v>8</v>
      </c>
      <c r="O144" s="245">
        <v>9</v>
      </c>
      <c r="P144" s="245">
        <v>9</v>
      </c>
      <c r="Q144" s="245">
        <v>10</v>
      </c>
      <c r="R144" s="245">
        <v>10</v>
      </c>
      <c r="S144" s="245">
        <v>9</v>
      </c>
      <c r="T144" s="245">
        <v>10</v>
      </c>
      <c r="U144" s="245">
        <v>8</v>
      </c>
      <c r="V144" s="245">
        <v>8</v>
      </c>
      <c r="W144" s="245">
        <v>8</v>
      </c>
      <c r="X144" s="245">
        <v>9</v>
      </c>
      <c r="Y144" s="245">
        <v>10</v>
      </c>
      <c r="Z144" s="245">
        <v>8</v>
      </c>
      <c r="AA144" s="245">
        <v>7</v>
      </c>
      <c r="AB144" s="245">
        <v>9</v>
      </c>
      <c r="AC144" s="245"/>
      <c r="AD144" s="245">
        <v>6</v>
      </c>
      <c r="AE144" s="245">
        <v>9</v>
      </c>
      <c r="AF144" s="245">
        <v>10</v>
      </c>
      <c r="AG144" s="245">
        <v>10</v>
      </c>
      <c r="AH144" s="245" t="s">
        <v>177</v>
      </c>
      <c r="AI144" s="245"/>
      <c r="AJ144" s="245">
        <v>8</v>
      </c>
      <c r="AK144" s="245" t="s">
        <v>177</v>
      </c>
      <c r="AL144" s="245" t="s">
        <v>177</v>
      </c>
      <c r="AM144" s="245"/>
      <c r="AN144" s="245" t="s">
        <v>177</v>
      </c>
      <c r="AO144" s="245"/>
      <c r="AP144" s="245"/>
      <c r="AQ144" s="245">
        <v>8</v>
      </c>
      <c r="AR144" s="245">
        <v>8</v>
      </c>
      <c r="AS144" s="245"/>
      <c r="AT144" s="245" t="s">
        <v>177</v>
      </c>
      <c r="AU144" s="245"/>
      <c r="AV144" s="245"/>
      <c r="AW144" s="245"/>
      <c r="AX144" s="245"/>
      <c r="AY144" s="245">
        <v>6</v>
      </c>
      <c r="AZ144" s="245">
        <v>6</v>
      </c>
      <c r="BA144" s="245"/>
      <c r="BB144" s="245">
        <v>10</v>
      </c>
      <c r="BC144" s="245">
        <v>8</v>
      </c>
      <c r="BD144" s="245"/>
      <c r="BE144" s="245"/>
      <c r="BF144" s="245"/>
      <c r="BG144" s="245"/>
      <c r="BH144" s="245"/>
      <c r="BI144" s="245">
        <v>9</v>
      </c>
      <c r="BJ144" s="245"/>
      <c r="BK144" s="245"/>
      <c r="BL144" s="245"/>
      <c r="BM144" s="245">
        <v>9</v>
      </c>
      <c r="BN144" s="245"/>
      <c r="BO144" s="245"/>
      <c r="BP144" s="245"/>
      <c r="BQ144" s="245"/>
      <c r="BR144" s="245"/>
      <c r="BS144" s="245"/>
      <c r="BT144" s="245">
        <v>8</v>
      </c>
      <c r="BU144" s="245" t="s">
        <v>177</v>
      </c>
      <c r="BV144" s="245"/>
    </row>
    <row r="145" spans="1:74" ht="63.75" x14ac:dyDescent="0.2">
      <c r="A145" s="250">
        <v>7</v>
      </c>
      <c r="B145" s="248" t="s">
        <v>1171</v>
      </c>
      <c r="C145" s="245">
        <v>10</v>
      </c>
      <c r="D145" s="245">
        <v>9</v>
      </c>
      <c r="E145" s="245">
        <v>10</v>
      </c>
      <c r="F145" s="245">
        <v>9</v>
      </c>
      <c r="G145" s="245">
        <v>10</v>
      </c>
      <c r="H145" s="245">
        <v>7</v>
      </c>
      <c r="I145" s="245">
        <v>8</v>
      </c>
      <c r="J145" s="245">
        <v>10</v>
      </c>
      <c r="K145" s="245" t="s">
        <v>177</v>
      </c>
      <c r="L145" s="245">
        <v>9</v>
      </c>
      <c r="M145" s="245">
        <v>10</v>
      </c>
      <c r="N145" s="245">
        <v>10</v>
      </c>
      <c r="O145" s="245">
        <v>10</v>
      </c>
      <c r="P145" s="245">
        <v>9</v>
      </c>
      <c r="Q145" s="245">
        <v>10</v>
      </c>
      <c r="R145" s="245">
        <v>8</v>
      </c>
      <c r="S145" s="245">
        <v>9</v>
      </c>
      <c r="T145" s="245">
        <v>10</v>
      </c>
      <c r="U145" s="245">
        <v>9</v>
      </c>
      <c r="V145" s="245">
        <v>8</v>
      </c>
      <c r="W145" s="245">
        <v>10</v>
      </c>
      <c r="X145" s="245">
        <v>9</v>
      </c>
      <c r="Y145" s="245" t="s">
        <v>177</v>
      </c>
      <c r="Z145" s="245">
        <v>9</v>
      </c>
      <c r="AA145" s="245">
        <v>8</v>
      </c>
      <c r="AB145" s="245">
        <v>10</v>
      </c>
      <c r="AC145" s="245">
        <v>10</v>
      </c>
      <c r="AD145" s="245">
        <v>10</v>
      </c>
      <c r="AE145" s="245">
        <v>10</v>
      </c>
      <c r="AF145" s="245">
        <v>9</v>
      </c>
      <c r="AG145" s="245"/>
      <c r="AH145" s="245" t="s">
        <v>177</v>
      </c>
      <c r="AI145" s="245" t="s">
        <v>177</v>
      </c>
      <c r="AJ145" s="245"/>
      <c r="AK145" s="245"/>
      <c r="AL145" s="245"/>
      <c r="AM145" s="245"/>
      <c r="AN145" s="245"/>
      <c r="AO145" s="245"/>
      <c r="AP145" s="245"/>
      <c r="AQ145" s="245" t="s">
        <v>177</v>
      </c>
      <c r="AR145" s="245">
        <v>10</v>
      </c>
      <c r="AS145" s="245"/>
      <c r="AT145" s="245">
        <v>10</v>
      </c>
      <c r="AU145" s="245"/>
      <c r="AV145" s="245"/>
      <c r="AW145" s="245"/>
      <c r="AX145" s="245"/>
      <c r="AY145" s="245"/>
      <c r="AZ145" s="245"/>
      <c r="BA145" s="245"/>
      <c r="BB145" s="245">
        <v>9</v>
      </c>
      <c r="BC145" s="245"/>
      <c r="BD145" s="245"/>
      <c r="BE145" s="245"/>
      <c r="BF145" s="245">
        <v>8</v>
      </c>
      <c r="BG145" s="245"/>
      <c r="BH145" s="245">
        <v>9</v>
      </c>
      <c r="BI145" s="245"/>
      <c r="BJ145" s="245"/>
      <c r="BK145" s="245"/>
      <c r="BL145" s="245"/>
      <c r="BM145" s="245"/>
      <c r="BN145" s="245"/>
      <c r="BO145" s="245"/>
      <c r="BP145" s="245"/>
      <c r="BQ145" s="245"/>
      <c r="BR145" s="245"/>
      <c r="BS145" s="245"/>
      <c r="BT145" s="245">
        <v>9</v>
      </c>
      <c r="BU145" s="245"/>
      <c r="BV145" s="245"/>
    </row>
    <row r="146" spans="1:74" ht="63.75" x14ac:dyDescent="0.2">
      <c r="A146" s="250">
        <v>7</v>
      </c>
      <c r="B146" s="248" t="s">
        <v>1172</v>
      </c>
      <c r="C146" s="245">
        <v>8</v>
      </c>
      <c r="D146" s="245"/>
      <c r="E146" s="245">
        <v>6</v>
      </c>
      <c r="F146" s="245">
        <v>7</v>
      </c>
      <c r="G146" s="245">
        <v>7</v>
      </c>
      <c r="H146" s="245">
        <v>7</v>
      </c>
      <c r="I146" s="245">
        <v>7</v>
      </c>
      <c r="J146" s="245">
        <v>8</v>
      </c>
      <c r="K146" s="245">
        <v>8</v>
      </c>
      <c r="L146" s="245">
        <v>9</v>
      </c>
      <c r="M146" s="245">
        <v>8</v>
      </c>
      <c r="N146" s="245">
        <v>9</v>
      </c>
      <c r="O146" s="245">
        <v>8</v>
      </c>
      <c r="P146" s="245">
        <v>9</v>
      </c>
      <c r="Q146" s="245">
        <v>7</v>
      </c>
      <c r="R146" s="245">
        <v>8</v>
      </c>
      <c r="S146" s="245">
        <v>8</v>
      </c>
      <c r="T146" s="245">
        <v>8</v>
      </c>
      <c r="U146" s="245">
        <v>10</v>
      </c>
      <c r="V146" s="245">
        <v>8</v>
      </c>
      <c r="W146" s="245">
        <v>8</v>
      </c>
      <c r="X146" s="245">
        <v>8</v>
      </c>
      <c r="Y146" s="245" t="s">
        <v>177</v>
      </c>
      <c r="Z146" s="245">
        <v>8</v>
      </c>
      <c r="AA146" s="245">
        <v>8</v>
      </c>
      <c r="AB146" s="245">
        <v>9</v>
      </c>
      <c r="AC146" s="245">
        <v>9</v>
      </c>
      <c r="AD146" s="245"/>
      <c r="AE146" s="245">
        <v>9</v>
      </c>
      <c r="AF146" s="245">
        <v>8</v>
      </c>
      <c r="AG146" s="245"/>
      <c r="AH146" s="245" t="s">
        <v>177</v>
      </c>
      <c r="AI146" s="245"/>
      <c r="AJ146" s="245"/>
      <c r="AK146" s="245"/>
      <c r="AL146" s="245"/>
      <c r="AM146" s="245"/>
      <c r="AN146" s="245"/>
      <c r="AO146" s="245"/>
      <c r="AP146" s="245"/>
      <c r="AQ146" s="245" t="s">
        <v>177</v>
      </c>
      <c r="AR146" s="245">
        <v>10</v>
      </c>
      <c r="AS146" s="245" t="s">
        <v>177</v>
      </c>
      <c r="AT146" s="245">
        <v>9</v>
      </c>
      <c r="AU146" s="245"/>
      <c r="AV146" s="245"/>
      <c r="AW146" s="245"/>
      <c r="AX146" s="245"/>
      <c r="AY146" s="245"/>
      <c r="AZ146" s="245"/>
      <c r="BA146" s="245"/>
      <c r="BB146" s="245">
        <v>8</v>
      </c>
      <c r="BC146" s="245"/>
      <c r="BD146" s="245"/>
      <c r="BE146" s="245">
        <v>6</v>
      </c>
      <c r="BF146" s="245"/>
      <c r="BG146" s="245"/>
      <c r="BH146" s="245"/>
      <c r="BI146" s="245">
        <v>8</v>
      </c>
      <c r="BJ146" s="245"/>
      <c r="BK146" s="245"/>
      <c r="BL146" s="245"/>
      <c r="BM146" s="245">
        <v>8</v>
      </c>
      <c r="BN146" s="245"/>
      <c r="BO146" s="245"/>
      <c r="BP146" s="245"/>
      <c r="BQ146" s="245" t="s">
        <v>191</v>
      </c>
      <c r="BR146" s="245"/>
      <c r="BS146" s="245"/>
      <c r="BT146" s="245">
        <v>8</v>
      </c>
      <c r="BU146" s="245"/>
      <c r="BV146" s="245"/>
    </row>
    <row r="147" spans="1:74" ht="51" x14ac:dyDescent="0.2">
      <c r="A147" s="250">
        <v>7</v>
      </c>
      <c r="B147" s="248" t="s">
        <v>1173</v>
      </c>
      <c r="C147" s="245">
        <v>9</v>
      </c>
      <c r="D147" s="245">
        <v>9</v>
      </c>
      <c r="E147" s="245">
        <v>9</v>
      </c>
      <c r="F147" s="245">
        <v>8</v>
      </c>
      <c r="G147" s="245">
        <v>7</v>
      </c>
      <c r="H147" s="245">
        <v>8</v>
      </c>
      <c r="I147" s="245">
        <v>8</v>
      </c>
      <c r="J147" s="245">
        <v>9</v>
      </c>
      <c r="K147" s="245">
        <v>8</v>
      </c>
      <c r="L147" s="245">
        <v>9</v>
      </c>
      <c r="M147" s="245">
        <v>9</v>
      </c>
      <c r="N147" s="245">
        <v>9</v>
      </c>
      <c r="O147" s="245">
        <v>9</v>
      </c>
      <c r="P147" s="245">
        <v>7</v>
      </c>
      <c r="Q147" s="245">
        <v>7</v>
      </c>
      <c r="R147" s="245">
        <v>6</v>
      </c>
      <c r="S147" s="245">
        <v>10</v>
      </c>
      <c r="T147" s="245">
        <v>9</v>
      </c>
      <c r="U147" s="245">
        <v>9</v>
      </c>
      <c r="V147" s="245">
        <v>9</v>
      </c>
      <c r="W147" s="245">
        <v>8</v>
      </c>
      <c r="X147" s="245">
        <v>7</v>
      </c>
      <c r="Y147" s="245">
        <v>9</v>
      </c>
      <c r="Z147" s="245">
        <v>8</v>
      </c>
      <c r="AA147" s="245">
        <v>8</v>
      </c>
      <c r="AB147" s="245" t="s">
        <v>177</v>
      </c>
      <c r="AC147" s="245" t="s">
        <v>177</v>
      </c>
      <c r="AD147" s="245">
        <v>8</v>
      </c>
      <c r="AE147" s="245">
        <v>8</v>
      </c>
      <c r="AF147" s="245">
        <v>9</v>
      </c>
      <c r="AG147" s="245">
        <v>9</v>
      </c>
      <c r="AH147" s="245"/>
      <c r="AI147" s="245">
        <v>8</v>
      </c>
      <c r="AJ147" s="245" t="s">
        <v>177</v>
      </c>
      <c r="AK147" s="245"/>
      <c r="AL147" s="245"/>
      <c r="AM147" s="245">
        <v>8</v>
      </c>
      <c r="AN147" s="245"/>
      <c r="AO147" s="245"/>
      <c r="AP147" s="245">
        <v>9</v>
      </c>
      <c r="AQ147" s="245"/>
      <c r="AR147" s="245"/>
      <c r="AS147" s="245"/>
      <c r="AT147" s="245"/>
      <c r="AU147" s="245"/>
      <c r="AV147" s="245"/>
      <c r="AW147" s="245"/>
      <c r="AX147" s="245"/>
      <c r="AY147" s="245"/>
      <c r="AZ147" s="245"/>
      <c r="BA147" s="245"/>
      <c r="BB147" s="245">
        <v>7</v>
      </c>
      <c r="BC147" s="245"/>
      <c r="BD147" s="245"/>
      <c r="BE147" s="245"/>
      <c r="BF147" s="245"/>
      <c r="BG147" s="245"/>
      <c r="BH147" s="245"/>
      <c r="BI147" s="245"/>
      <c r="BJ147" s="245">
        <v>8</v>
      </c>
      <c r="BK147" s="245"/>
      <c r="BL147" s="245"/>
      <c r="BM147" s="245" t="s">
        <v>177</v>
      </c>
      <c r="BN147" s="245"/>
      <c r="BO147" s="245"/>
      <c r="BP147" s="245"/>
      <c r="BQ147" s="245"/>
      <c r="BR147" s="245"/>
      <c r="BS147" s="245"/>
      <c r="BT147" s="245">
        <v>10</v>
      </c>
      <c r="BU147" s="245" t="s">
        <v>177</v>
      </c>
      <c r="BV147" s="245"/>
    </row>
    <row r="148" spans="1:74" ht="89.25" x14ac:dyDescent="0.2">
      <c r="A148" s="250">
        <v>7</v>
      </c>
      <c r="B148" s="248" t="s">
        <v>1174</v>
      </c>
      <c r="C148" s="245">
        <v>10</v>
      </c>
      <c r="D148" s="245">
        <v>9</v>
      </c>
      <c r="E148" s="245">
        <v>10</v>
      </c>
      <c r="F148" s="245">
        <v>8</v>
      </c>
      <c r="G148" s="245">
        <v>10</v>
      </c>
      <c r="H148" s="245">
        <v>9</v>
      </c>
      <c r="I148" s="245">
        <v>10</v>
      </c>
      <c r="J148" s="245">
        <v>8</v>
      </c>
      <c r="K148" s="245">
        <v>9</v>
      </c>
      <c r="L148" s="245">
        <v>9</v>
      </c>
      <c r="M148" s="245">
        <v>10</v>
      </c>
      <c r="N148" s="245">
        <v>8</v>
      </c>
      <c r="O148" s="245">
        <v>10</v>
      </c>
      <c r="P148" s="245">
        <v>10</v>
      </c>
      <c r="Q148" s="245">
        <v>7</v>
      </c>
      <c r="R148" s="245">
        <v>9</v>
      </c>
      <c r="S148" s="245">
        <v>8</v>
      </c>
      <c r="T148" s="245">
        <v>9</v>
      </c>
      <c r="U148" s="245">
        <v>9</v>
      </c>
      <c r="V148" s="245">
        <v>10</v>
      </c>
      <c r="W148" s="245">
        <v>8</v>
      </c>
      <c r="X148" s="245">
        <v>8</v>
      </c>
      <c r="Y148" s="245">
        <v>10</v>
      </c>
      <c r="Z148" s="245">
        <v>9</v>
      </c>
      <c r="AA148" s="245">
        <v>8</v>
      </c>
      <c r="AB148" s="245">
        <v>10</v>
      </c>
      <c r="AC148" s="245" t="s">
        <v>177</v>
      </c>
      <c r="AD148" s="245">
        <v>9</v>
      </c>
      <c r="AE148" s="245">
        <v>9</v>
      </c>
      <c r="AF148" s="245">
        <v>9</v>
      </c>
      <c r="AG148" s="245">
        <v>10</v>
      </c>
      <c r="AH148" s="245" t="s">
        <v>177</v>
      </c>
      <c r="AI148" s="245">
        <v>9</v>
      </c>
      <c r="AJ148" s="245">
        <v>9</v>
      </c>
      <c r="AK148" s="245">
        <v>8</v>
      </c>
      <c r="AL148" s="245">
        <v>7</v>
      </c>
      <c r="AM148" s="245">
        <v>9</v>
      </c>
      <c r="AN148" s="245" t="s">
        <v>177</v>
      </c>
      <c r="AO148" s="245"/>
      <c r="AP148" s="245"/>
      <c r="AQ148" s="245">
        <v>10</v>
      </c>
      <c r="AR148" s="245" t="s">
        <v>177</v>
      </c>
      <c r="AS148" s="245"/>
      <c r="AT148" s="245" t="s">
        <v>177</v>
      </c>
      <c r="AU148" s="245"/>
      <c r="AV148" s="245"/>
      <c r="AW148" s="245"/>
      <c r="AX148" s="245">
        <v>10</v>
      </c>
      <c r="AY148" s="245"/>
      <c r="AZ148" s="245"/>
      <c r="BA148" s="245" t="s">
        <v>177</v>
      </c>
      <c r="BB148" s="245">
        <v>8</v>
      </c>
      <c r="BC148" s="245">
        <v>10</v>
      </c>
      <c r="BD148" s="245"/>
      <c r="BE148" s="245"/>
      <c r="BF148" s="245"/>
      <c r="BG148" s="245"/>
      <c r="BH148" s="245"/>
      <c r="BI148" s="245"/>
      <c r="BJ148" s="245">
        <v>8</v>
      </c>
      <c r="BK148" s="245"/>
      <c r="BL148" s="245"/>
      <c r="BM148" s="245"/>
      <c r="BN148" s="245">
        <v>9</v>
      </c>
      <c r="BO148" s="245"/>
      <c r="BP148" s="245"/>
      <c r="BQ148" s="245"/>
      <c r="BR148" s="245"/>
      <c r="BS148" s="245"/>
      <c r="BT148" s="245">
        <v>10</v>
      </c>
      <c r="BU148" s="245">
        <v>9</v>
      </c>
      <c r="BV148" s="245"/>
    </row>
    <row r="149" spans="1:74" ht="63.75" x14ac:dyDescent="0.2">
      <c r="A149" s="250">
        <v>8</v>
      </c>
      <c r="B149" s="248" t="s">
        <v>1175</v>
      </c>
      <c r="C149" s="245">
        <v>10</v>
      </c>
      <c r="D149" s="245">
        <v>8</v>
      </c>
      <c r="E149" s="245">
        <v>10</v>
      </c>
      <c r="F149" s="245">
        <v>8</v>
      </c>
      <c r="G149" s="245">
        <v>10</v>
      </c>
      <c r="H149" s="245">
        <v>9</v>
      </c>
      <c r="I149" s="245">
        <v>10</v>
      </c>
      <c r="J149" s="245">
        <v>9</v>
      </c>
      <c r="K149" s="245">
        <v>7</v>
      </c>
      <c r="L149" s="245">
        <v>10</v>
      </c>
      <c r="M149" s="245">
        <v>9</v>
      </c>
      <c r="N149" s="245">
        <v>9</v>
      </c>
      <c r="O149" s="245">
        <v>10</v>
      </c>
      <c r="P149" s="245">
        <v>9</v>
      </c>
      <c r="Q149" s="245">
        <v>9</v>
      </c>
      <c r="R149" s="245">
        <v>10</v>
      </c>
      <c r="S149" s="245">
        <v>8</v>
      </c>
      <c r="T149" s="245">
        <v>10</v>
      </c>
      <c r="U149" s="245">
        <v>10</v>
      </c>
      <c r="V149" s="245">
        <v>9</v>
      </c>
      <c r="W149" s="245">
        <v>9</v>
      </c>
      <c r="X149" s="245">
        <v>9</v>
      </c>
      <c r="Y149" s="245">
        <v>10</v>
      </c>
      <c r="Z149" s="245">
        <v>8</v>
      </c>
      <c r="AA149" s="245">
        <v>8</v>
      </c>
      <c r="AB149" s="245">
        <v>9</v>
      </c>
      <c r="AC149" s="245">
        <v>8</v>
      </c>
      <c r="AD149" s="245">
        <v>7</v>
      </c>
      <c r="AE149" s="245">
        <v>10</v>
      </c>
      <c r="AF149" s="245">
        <v>9</v>
      </c>
      <c r="AG149" s="245">
        <v>9</v>
      </c>
      <c r="AH149" s="245">
        <v>8</v>
      </c>
      <c r="AI149" s="245" t="s">
        <v>177</v>
      </c>
      <c r="AJ149" s="245">
        <v>9</v>
      </c>
      <c r="AK149" s="245">
        <v>8</v>
      </c>
      <c r="AL149" s="245">
        <v>10</v>
      </c>
      <c r="AM149" s="245"/>
      <c r="AN149" s="245">
        <v>9</v>
      </c>
      <c r="AO149" s="245">
        <v>10</v>
      </c>
      <c r="AP149" s="245"/>
      <c r="AQ149" s="245">
        <v>9</v>
      </c>
      <c r="AR149" s="245">
        <v>10</v>
      </c>
      <c r="AS149" s="245">
        <v>8</v>
      </c>
      <c r="AT149" s="245"/>
      <c r="AU149" s="245">
        <v>10</v>
      </c>
      <c r="AV149" s="245"/>
      <c r="AW149" s="245"/>
      <c r="AX149" s="245"/>
      <c r="AY149" s="245" t="s">
        <v>177</v>
      </c>
      <c r="AZ149" s="245"/>
      <c r="BA149" s="245"/>
      <c r="BB149" s="245">
        <v>9</v>
      </c>
      <c r="BC149" s="245"/>
      <c r="BD149" s="245"/>
      <c r="BE149" s="245"/>
      <c r="BF149" s="245"/>
      <c r="BG149" s="245">
        <v>9</v>
      </c>
      <c r="BH149" s="245"/>
      <c r="BI149" s="245"/>
      <c r="BJ149" s="245">
        <v>7</v>
      </c>
      <c r="BK149" s="245"/>
      <c r="BL149" s="245"/>
      <c r="BM149" s="245"/>
      <c r="BN149" s="245">
        <v>10</v>
      </c>
      <c r="BO149" s="245"/>
      <c r="BP149" s="245"/>
      <c r="BQ149" s="245">
        <v>10</v>
      </c>
      <c r="BR149" s="245">
        <v>9</v>
      </c>
      <c r="BS149" s="245"/>
      <c r="BT149" s="245">
        <v>10</v>
      </c>
      <c r="BU149" s="245">
        <v>8</v>
      </c>
      <c r="BV149" s="245" t="s">
        <v>177</v>
      </c>
    </row>
    <row r="150" spans="1:74" ht="51" x14ac:dyDescent="0.2">
      <c r="A150" s="250">
        <v>8</v>
      </c>
      <c r="B150" s="248" t="s">
        <v>1176</v>
      </c>
      <c r="C150" s="245">
        <v>8</v>
      </c>
      <c r="D150" s="245">
        <v>8</v>
      </c>
      <c r="E150" s="245">
        <v>8</v>
      </c>
      <c r="F150" s="245">
        <v>9</v>
      </c>
      <c r="G150" s="245">
        <v>6</v>
      </c>
      <c r="H150" s="245">
        <v>8</v>
      </c>
      <c r="I150" s="245">
        <v>6</v>
      </c>
      <c r="J150" s="245">
        <v>7</v>
      </c>
      <c r="K150" s="245">
        <v>8</v>
      </c>
      <c r="L150" s="245">
        <v>9</v>
      </c>
      <c r="M150" s="245">
        <v>6</v>
      </c>
      <c r="N150" s="245">
        <v>10</v>
      </c>
      <c r="O150" s="245">
        <v>10</v>
      </c>
      <c r="P150" s="245">
        <v>8</v>
      </c>
      <c r="Q150" s="245">
        <v>8</v>
      </c>
      <c r="R150" s="245">
        <v>6</v>
      </c>
      <c r="S150" s="245">
        <v>7</v>
      </c>
      <c r="T150" s="245">
        <v>9</v>
      </c>
      <c r="U150" s="245">
        <v>8</v>
      </c>
      <c r="V150" s="245">
        <v>9</v>
      </c>
      <c r="W150" s="245">
        <v>9</v>
      </c>
      <c r="X150" s="245">
        <v>7</v>
      </c>
      <c r="Y150" s="245">
        <v>8</v>
      </c>
      <c r="Z150" s="245">
        <v>7</v>
      </c>
      <c r="AA150" s="245">
        <v>7</v>
      </c>
      <c r="AB150" s="245">
        <v>10</v>
      </c>
      <c r="AC150" s="245">
        <v>9</v>
      </c>
      <c r="AD150" s="245">
        <v>8</v>
      </c>
      <c r="AE150" s="245">
        <v>9</v>
      </c>
      <c r="AF150" s="245">
        <v>7</v>
      </c>
      <c r="AG150" s="245">
        <v>9</v>
      </c>
      <c r="AH150" s="245">
        <v>9</v>
      </c>
      <c r="AI150" s="245">
        <v>8</v>
      </c>
      <c r="AJ150" s="245">
        <v>10</v>
      </c>
      <c r="AK150" s="245">
        <v>8</v>
      </c>
      <c r="AL150" s="245" t="s">
        <v>177</v>
      </c>
      <c r="AM150" s="245">
        <v>8</v>
      </c>
      <c r="AN150" s="245">
        <v>10</v>
      </c>
      <c r="AO150" s="245"/>
      <c r="AP150" s="245" t="s">
        <v>177</v>
      </c>
      <c r="AQ150" s="245"/>
      <c r="AR150" s="245">
        <v>9</v>
      </c>
      <c r="AS150" s="245"/>
      <c r="AT150" s="245">
        <v>9</v>
      </c>
      <c r="AU150" s="245">
        <v>10</v>
      </c>
      <c r="AV150" s="245"/>
      <c r="AW150" s="245"/>
      <c r="AX150" s="245"/>
      <c r="AY150" s="245"/>
      <c r="AZ150" s="245"/>
      <c r="BA150" s="245"/>
      <c r="BB150" s="245">
        <v>8</v>
      </c>
      <c r="BC150" s="245">
        <v>10</v>
      </c>
      <c r="BD150" s="245"/>
      <c r="BE150" s="245"/>
      <c r="BF150" s="245"/>
      <c r="BG150" s="245"/>
      <c r="BH150" s="245"/>
      <c r="BI150" s="245"/>
      <c r="BJ150" s="245">
        <v>8</v>
      </c>
      <c r="BK150" s="245"/>
      <c r="BL150" s="245">
        <v>7</v>
      </c>
      <c r="BM150" s="245"/>
      <c r="BN150" s="245"/>
      <c r="BO150" s="245"/>
      <c r="BP150" s="245"/>
      <c r="BQ150" s="245" t="s">
        <v>177</v>
      </c>
      <c r="BR150" s="245" t="s">
        <v>177</v>
      </c>
      <c r="BS150" s="245"/>
      <c r="BT150" s="245">
        <v>8</v>
      </c>
      <c r="BU150" s="245">
        <v>9</v>
      </c>
      <c r="BV150" s="245"/>
    </row>
    <row r="151" spans="1:74" ht="63.75" x14ac:dyDescent="0.2">
      <c r="A151" s="250">
        <v>8</v>
      </c>
      <c r="B151" s="248" t="s">
        <v>1177</v>
      </c>
      <c r="C151" s="245">
        <v>9</v>
      </c>
      <c r="D151" s="245">
        <v>9</v>
      </c>
      <c r="E151" s="245">
        <v>9</v>
      </c>
      <c r="F151" s="245">
        <v>10</v>
      </c>
      <c r="G151" s="245">
        <v>7</v>
      </c>
      <c r="H151" s="245">
        <v>7</v>
      </c>
      <c r="I151" s="245">
        <v>9</v>
      </c>
      <c r="J151" s="245">
        <v>8</v>
      </c>
      <c r="K151" s="245">
        <v>9</v>
      </c>
      <c r="L151" s="245">
        <v>10</v>
      </c>
      <c r="M151" s="245">
        <v>9</v>
      </c>
      <c r="N151" s="245">
        <v>9</v>
      </c>
      <c r="O151" s="245">
        <v>9</v>
      </c>
      <c r="P151" s="245">
        <v>8</v>
      </c>
      <c r="Q151" s="245">
        <v>8</v>
      </c>
      <c r="R151" s="245">
        <v>6</v>
      </c>
      <c r="S151" s="245">
        <v>8</v>
      </c>
      <c r="T151" s="245">
        <v>9</v>
      </c>
      <c r="U151" s="245">
        <v>9</v>
      </c>
      <c r="V151" s="245">
        <v>9</v>
      </c>
      <c r="W151" s="245">
        <v>9</v>
      </c>
      <c r="X151" s="245" t="s">
        <v>177</v>
      </c>
      <c r="Y151" s="245">
        <v>6</v>
      </c>
      <c r="Z151" s="245">
        <v>8</v>
      </c>
      <c r="AA151" s="245">
        <v>9</v>
      </c>
      <c r="AB151" s="245">
        <v>8</v>
      </c>
      <c r="AC151" s="245">
        <v>9</v>
      </c>
      <c r="AD151" s="245">
        <v>7</v>
      </c>
      <c r="AE151" s="245">
        <v>8</v>
      </c>
      <c r="AF151" s="245"/>
      <c r="AG151" s="245">
        <v>6</v>
      </c>
      <c r="AH151" s="245"/>
      <c r="AI151" s="245" t="s">
        <v>177</v>
      </c>
      <c r="AJ151" s="245">
        <v>7</v>
      </c>
      <c r="AK151" s="245">
        <v>8</v>
      </c>
      <c r="AL151" s="245"/>
      <c r="AM151" s="245"/>
      <c r="AN151" s="245">
        <v>9</v>
      </c>
      <c r="AO151" s="245"/>
      <c r="AP151" s="245"/>
      <c r="AQ151" s="245">
        <v>9</v>
      </c>
      <c r="AR151" s="245" t="s">
        <v>191</v>
      </c>
      <c r="AS151" s="245"/>
      <c r="AT151" s="245" t="s">
        <v>177</v>
      </c>
      <c r="AU151" s="245">
        <v>10</v>
      </c>
      <c r="AV151" s="245"/>
      <c r="AW151" s="245"/>
      <c r="AX151" s="245"/>
      <c r="AY151" s="245"/>
      <c r="AZ151" s="245"/>
      <c r="BA151" s="245">
        <v>9</v>
      </c>
      <c r="BB151" s="245">
        <v>8</v>
      </c>
      <c r="BC151" s="245"/>
      <c r="BD151" s="245"/>
      <c r="BE151" s="245"/>
      <c r="BF151" s="245">
        <v>7</v>
      </c>
      <c r="BG151" s="245"/>
      <c r="BH151" s="245"/>
      <c r="BI151" s="245"/>
      <c r="BJ151" s="245">
        <v>8</v>
      </c>
      <c r="BK151" s="245"/>
      <c r="BL151" s="245">
        <v>8</v>
      </c>
      <c r="BM151" s="245">
        <v>6</v>
      </c>
      <c r="BN151" s="245"/>
      <c r="BO151" s="245"/>
      <c r="BP151" s="245"/>
      <c r="BQ151" s="245"/>
      <c r="BR151" s="245" t="s">
        <v>177</v>
      </c>
      <c r="BS151" s="245"/>
      <c r="BT151" s="245">
        <v>8</v>
      </c>
      <c r="BU151" s="245">
        <v>9</v>
      </c>
      <c r="BV151" s="245"/>
    </row>
    <row r="152" spans="1:74" ht="76.5" x14ac:dyDescent="0.2">
      <c r="A152" s="250">
        <v>8</v>
      </c>
      <c r="B152" s="248" t="s">
        <v>1178</v>
      </c>
      <c r="C152" s="245">
        <v>7</v>
      </c>
      <c r="D152" s="245">
        <v>7</v>
      </c>
      <c r="E152" s="245">
        <v>9</v>
      </c>
      <c r="F152" s="245">
        <v>9</v>
      </c>
      <c r="G152" s="245">
        <v>8</v>
      </c>
      <c r="H152" s="245">
        <v>7</v>
      </c>
      <c r="I152" s="245">
        <v>8</v>
      </c>
      <c r="J152" s="245">
        <v>7</v>
      </c>
      <c r="K152" s="245">
        <v>9</v>
      </c>
      <c r="L152" s="245">
        <v>9</v>
      </c>
      <c r="M152" s="245">
        <v>8</v>
      </c>
      <c r="N152" s="245">
        <v>9</v>
      </c>
      <c r="O152" s="245">
        <v>9</v>
      </c>
      <c r="P152" s="245">
        <v>8</v>
      </c>
      <c r="Q152" s="245">
        <v>8</v>
      </c>
      <c r="R152" s="245">
        <v>6</v>
      </c>
      <c r="S152" s="245">
        <v>6</v>
      </c>
      <c r="T152" s="245">
        <v>6</v>
      </c>
      <c r="U152" s="245">
        <v>8</v>
      </c>
      <c r="V152" s="245">
        <v>9</v>
      </c>
      <c r="W152" s="245">
        <v>9</v>
      </c>
      <c r="X152" s="245">
        <v>7</v>
      </c>
      <c r="Y152" s="245">
        <v>7</v>
      </c>
      <c r="Z152" s="245">
        <v>10</v>
      </c>
      <c r="AA152" s="245">
        <v>6</v>
      </c>
      <c r="AB152" s="245">
        <v>10</v>
      </c>
      <c r="AC152" s="245">
        <v>9</v>
      </c>
      <c r="AD152" s="245">
        <v>7</v>
      </c>
      <c r="AE152" s="245">
        <v>8</v>
      </c>
      <c r="AF152" s="245">
        <v>10</v>
      </c>
      <c r="AG152" s="245">
        <v>7</v>
      </c>
      <c r="AH152" s="245" t="s">
        <v>177</v>
      </c>
      <c r="AI152" s="245" t="s">
        <v>177</v>
      </c>
      <c r="AJ152" s="245" t="s">
        <v>177</v>
      </c>
      <c r="AK152" s="245" t="s">
        <v>177</v>
      </c>
      <c r="AL152" s="245">
        <v>7</v>
      </c>
      <c r="AM152" s="245"/>
      <c r="AN152" s="245"/>
      <c r="AO152" s="245">
        <v>8</v>
      </c>
      <c r="AP152" s="245">
        <v>8</v>
      </c>
      <c r="AQ152" s="245"/>
      <c r="AR152" s="245"/>
      <c r="AS152" s="245"/>
      <c r="AT152" s="245">
        <v>9</v>
      </c>
      <c r="AU152" s="245">
        <v>10</v>
      </c>
      <c r="AV152" s="245"/>
      <c r="AW152" s="245"/>
      <c r="AX152" s="245"/>
      <c r="AY152" s="245"/>
      <c r="AZ152" s="245">
        <v>9</v>
      </c>
      <c r="BA152" s="245"/>
      <c r="BB152" s="245">
        <v>7</v>
      </c>
      <c r="BC152" s="245"/>
      <c r="BD152" s="245"/>
      <c r="BE152" s="245"/>
      <c r="BF152" s="245"/>
      <c r="BG152" s="245">
        <v>8</v>
      </c>
      <c r="BH152" s="245"/>
      <c r="BI152" s="245"/>
      <c r="BJ152" s="245"/>
      <c r="BK152" s="245">
        <v>9</v>
      </c>
      <c r="BL152" s="245"/>
      <c r="BM152" s="245"/>
      <c r="BN152" s="245"/>
      <c r="BO152" s="245"/>
      <c r="BP152" s="245"/>
      <c r="BQ152" s="245"/>
      <c r="BR152" s="245"/>
      <c r="BS152" s="245"/>
      <c r="BT152" s="245">
        <v>10</v>
      </c>
      <c r="BU152" s="245" t="s">
        <v>177</v>
      </c>
      <c r="BV152" s="245"/>
    </row>
    <row r="153" spans="1:74" ht="63.75" x14ac:dyDescent="0.2">
      <c r="A153" s="250">
        <v>9</v>
      </c>
      <c r="B153" s="248" t="s">
        <v>1179</v>
      </c>
      <c r="C153" s="245">
        <v>8</v>
      </c>
      <c r="D153" s="245">
        <v>8</v>
      </c>
      <c r="E153" s="245">
        <v>9</v>
      </c>
      <c r="F153" s="245">
        <v>7</v>
      </c>
      <c r="G153" s="245">
        <v>7</v>
      </c>
      <c r="H153" s="245">
        <v>8</v>
      </c>
      <c r="I153" s="245">
        <v>9</v>
      </c>
      <c r="J153" s="245">
        <v>8</v>
      </c>
      <c r="K153" s="245">
        <v>9</v>
      </c>
      <c r="L153" s="245">
        <v>10</v>
      </c>
      <c r="M153" s="245">
        <v>9</v>
      </c>
      <c r="N153" s="245">
        <v>9</v>
      </c>
      <c r="O153" s="245">
        <v>9</v>
      </c>
      <c r="P153" s="245">
        <v>8</v>
      </c>
      <c r="Q153" s="245">
        <v>9</v>
      </c>
      <c r="R153" s="245">
        <v>6</v>
      </c>
      <c r="S153" s="245">
        <v>10</v>
      </c>
      <c r="T153" s="245">
        <v>8</v>
      </c>
      <c r="U153" s="245">
        <v>9</v>
      </c>
      <c r="V153" s="245">
        <v>9</v>
      </c>
      <c r="W153" s="245">
        <v>10</v>
      </c>
      <c r="X153" s="245">
        <v>7</v>
      </c>
      <c r="Y153" s="245">
        <v>10</v>
      </c>
      <c r="Z153" s="245">
        <v>10</v>
      </c>
      <c r="AA153" s="245">
        <v>8</v>
      </c>
      <c r="AB153" s="245">
        <v>9</v>
      </c>
      <c r="AC153" s="245">
        <v>9</v>
      </c>
      <c r="AD153" s="245">
        <v>7</v>
      </c>
      <c r="AE153" s="245">
        <v>9</v>
      </c>
      <c r="AF153" s="245">
        <v>6</v>
      </c>
      <c r="AG153" s="245">
        <v>8</v>
      </c>
      <c r="AH153" s="245">
        <v>8</v>
      </c>
      <c r="AI153" s="245">
        <v>9</v>
      </c>
      <c r="AJ153" s="245">
        <v>9</v>
      </c>
      <c r="AK153" s="245">
        <v>8</v>
      </c>
      <c r="AL153" s="245">
        <v>8</v>
      </c>
      <c r="AM153" s="245">
        <v>9</v>
      </c>
      <c r="AN153" s="245">
        <v>9</v>
      </c>
      <c r="AO153" s="245">
        <v>9</v>
      </c>
      <c r="AP153" s="245">
        <v>10</v>
      </c>
      <c r="AQ153" s="245"/>
      <c r="AR153" s="245">
        <v>6</v>
      </c>
      <c r="AS153" s="245"/>
      <c r="AT153" s="245">
        <v>9</v>
      </c>
      <c r="AU153" s="245"/>
      <c r="AV153" s="245"/>
      <c r="AW153" s="245" t="s">
        <v>177</v>
      </c>
      <c r="AX153" s="245"/>
      <c r="AY153" s="245"/>
      <c r="AZ153" s="245"/>
      <c r="BA153" s="245">
        <v>6</v>
      </c>
      <c r="BB153" s="245">
        <v>10</v>
      </c>
      <c r="BC153" s="245"/>
      <c r="BD153" s="245"/>
      <c r="BE153" s="245"/>
      <c r="BF153" s="245"/>
      <c r="BG153" s="245">
        <v>9</v>
      </c>
      <c r="BH153" s="245">
        <v>9</v>
      </c>
      <c r="BI153" s="245"/>
      <c r="BJ153" s="245"/>
      <c r="BK153" s="245"/>
      <c r="BL153" s="245"/>
      <c r="BM153" s="245"/>
      <c r="BN153" s="245">
        <v>8</v>
      </c>
      <c r="BO153" s="245"/>
      <c r="BP153" s="245"/>
      <c r="BQ153" s="245"/>
      <c r="BR153" s="245">
        <v>8</v>
      </c>
      <c r="BS153" s="245"/>
      <c r="BT153" s="245">
        <v>9</v>
      </c>
      <c r="BU153" s="245">
        <v>7</v>
      </c>
      <c r="BV153" s="245" t="s">
        <v>177</v>
      </c>
    </row>
    <row r="154" spans="1:74" ht="76.5" x14ac:dyDescent="0.2">
      <c r="A154" s="250">
        <v>9</v>
      </c>
      <c r="B154" s="248" t="s">
        <v>1180</v>
      </c>
      <c r="C154" s="245">
        <v>8</v>
      </c>
      <c r="D154" s="245">
        <v>8</v>
      </c>
      <c r="E154" s="245">
        <v>9</v>
      </c>
      <c r="F154" s="245">
        <v>8</v>
      </c>
      <c r="G154" s="245">
        <v>7</v>
      </c>
      <c r="H154" s="245">
        <v>7</v>
      </c>
      <c r="I154" s="245">
        <v>8</v>
      </c>
      <c r="J154" s="245">
        <v>7</v>
      </c>
      <c r="K154" s="245">
        <v>6</v>
      </c>
      <c r="L154" s="245">
        <v>8</v>
      </c>
      <c r="M154" s="245">
        <v>8</v>
      </c>
      <c r="N154" s="245">
        <v>8</v>
      </c>
      <c r="O154" s="245">
        <v>7</v>
      </c>
      <c r="P154" s="245">
        <v>7</v>
      </c>
      <c r="Q154" s="245">
        <v>10</v>
      </c>
      <c r="R154" s="245">
        <v>7</v>
      </c>
      <c r="S154" s="245">
        <v>9</v>
      </c>
      <c r="T154" s="245">
        <v>6</v>
      </c>
      <c r="U154" s="245">
        <v>8</v>
      </c>
      <c r="V154" s="245">
        <v>6</v>
      </c>
      <c r="W154" s="245">
        <v>7</v>
      </c>
      <c r="X154" s="245">
        <v>8</v>
      </c>
      <c r="Y154" s="245">
        <v>8</v>
      </c>
      <c r="Z154" s="245">
        <v>8</v>
      </c>
      <c r="AA154" s="245">
        <v>6</v>
      </c>
      <c r="AB154" s="245">
        <v>9</v>
      </c>
      <c r="AC154" s="245">
        <v>7</v>
      </c>
      <c r="AD154" s="245">
        <v>8</v>
      </c>
      <c r="AE154" s="245">
        <v>9</v>
      </c>
      <c r="AF154" s="245">
        <v>8</v>
      </c>
      <c r="AG154" s="245">
        <v>6</v>
      </c>
      <c r="AH154" s="245">
        <v>7</v>
      </c>
      <c r="AI154" s="245">
        <v>8</v>
      </c>
      <c r="AJ154" s="245">
        <v>6</v>
      </c>
      <c r="AK154" s="245">
        <v>8</v>
      </c>
      <c r="AL154" s="245">
        <v>8</v>
      </c>
      <c r="AM154" s="245">
        <v>8</v>
      </c>
      <c r="AN154" s="245">
        <v>6</v>
      </c>
      <c r="AO154" s="245"/>
      <c r="AP154" s="245">
        <v>8</v>
      </c>
      <c r="AQ154" s="245">
        <v>6</v>
      </c>
      <c r="AR154" s="245">
        <v>7</v>
      </c>
      <c r="AS154" s="245">
        <v>7</v>
      </c>
      <c r="AT154" s="245" t="s">
        <v>177</v>
      </c>
      <c r="AU154" s="245">
        <v>8</v>
      </c>
      <c r="AV154" s="245" t="s">
        <v>177</v>
      </c>
      <c r="AW154" s="245"/>
      <c r="AX154" s="245"/>
      <c r="AY154" s="245"/>
      <c r="AZ154" s="245">
        <v>7</v>
      </c>
      <c r="BA154" s="245"/>
      <c r="BB154" s="245">
        <v>7</v>
      </c>
      <c r="BC154" s="245"/>
      <c r="BD154" s="245"/>
      <c r="BE154" s="245"/>
      <c r="BF154" s="245"/>
      <c r="BG154" s="245">
        <v>6</v>
      </c>
      <c r="BH154" s="245"/>
      <c r="BI154" s="245"/>
      <c r="BJ154" s="245"/>
      <c r="BK154" s="245">
        <v>7</v>
      </c>
      <c r="BL154" s="245"/>
      <c r="BM154" s="245"/>
      <c r="BN154" s="245"/>
      <c r="BO154" s="245">
        <v>9</v>
      </c>
      <c r="BP154" s="245"/>
      <c r="BQ154" s="245" t="s">
        <v>177</v>
      </c>
      <c r="BR154" s="245"/>
      <c r="BS154" s="245"/>
      <c r="BT154" s="245">
        <v>8</v>
      </c>
      <c r="BU154" s="245">
        <v>7</v>
      </c>
      <c r="BV154" s="245" t="s">
        <v>177</v>
      </c>
    </row>
    <row r="155" spans="1:74" ht="76.5" x14ac:dyDescent="0.2">
      <c r="A155" s="250">
        <v>9</v>
      </c>
      <c r="B155" s="248" t="s">
        <v>1181</v>
      </c>
      <c r="C155" s="245">
        <v>9</v>
      </c>
      <c r="D155" s="245">
        <v>9</v>
      </c>
      <c r="E155" s="245">
        <v>9</v>
      </c>
      <c r="F155" s="245">
        <v>8</v>
      </c>
      <c r="G155" s="245">
        <v>9</v>
      </c>
      <c r="H155" s="245">
        <v>7</v>
      </c>
      <c r="I155" s="245">
        <v>8</v>
      </c>
      <c r="J155" s="245">
        <v>9</v>
      </c>
      <c r="K155" s="245">
        <v>8</v>
      </c>
      <c r="L155" s="245">
        <v>9</v>
      </c>
      <c r="M155" s="245">
        <v>9</v>
      </c>
      <c r="N155" s="245">
        <v>9</v>
      </c>
      <c r="O155" s="245">
        <v>10</v>
      </c>
      <c r="P155" s="245">
        <v>10</v>
      </c>
      <c r="Q155" s="245">
        <v>10</v>
      </c>
      <c r="R155" s="245">
        <v>9</v>
      </c>
      <c r="S155" s="245">
        <v>9</v>
      </c>
      <c r="T155" s="245">
        <v>8</v>
      </c>
      <c r="U155" s="245">
        <v>9</v>
      </c>
      <c r="V155" s="245">
        <v>9</v>
      </c>
      <c r="W155" s="245">
        <v>10</v>
      </c>
      <c r="X155" s="245">
        <v>10</v>
      </c>
      <c r="Y155" s="245">
        <v>10</v>
      </c>
      <c r="Z155" s="245">
        <v>10</v>
      </c>
      <c r="AA155" s="245">
        <v>9</v>
      </c>
      <c r="AB155" s="245">
        <v>10</v>
      </c>
      <c r="AC155" s="245">
        <v>8</v>
      </c>
      <c r="AD155" s="245">
        <v>9</v>
      </c>
      <c r="AE155" s="245">
        <v>10</v>
      </c>
      <c r="AF155" s="245">
        <v>10</v>
      </c>
      <c r="AG155" s="245">
        <v>9</v>
      </c>
      <c r="AH155" s="245">
        <v>9</v>
      </c>
      <c r="AI155" s="245">
        <v>8</v>
      </c>
      <c r="AJ155" s="245">
        <v>9</v>
      </c>
      <c r="AK155" s="245">
        <v>7</v>
      </c>
      <c r="AL155" s="245">
        <v>9</v>
      </c>
      <c r="AM155" s="245">
        <v>9</v>
      </c>
      <c r="AN155" s="245">
        <v>10</v>
      </c>
      <c r="AO155" s="245">
        <v>10</v>
      </c>
      <c r="AP155" s="245"/>
      <c r="AQ155" s="245">
        <v>10</v>
      </c>
      <c r="AR155" s="245">
        <v>9</v>
      </c>
      <c r="AS155" s="245">
        <v>9</v>
      </c>
      <c r="AT155" s="245">
        <v>9</v>
      </c>
      <c r="AU155" s="245">
        <v>10</v>
      </c>
      <c r="AV155" s="245" t="s">
        <v>177</v>
      </c>
      <c r="AW155" s="245"/>
      <c r="AX155" s="245"/>
      <c r="AY155" s="245" t="s">
        <v>177</v>
      </c>
      <c r="AZ155" s="245"/>
      <c r="BA155" s="245">
        <v>9</v>
      </c>
      <c r="BB155" s="245">
        <v>9</v>
      </c>
      <c r="BC155" s="245"/>
      <c r="BD155" s="245"/>
      <c r="BE155" s="245"/>
      <c r="BF155" s="245"/>
      <c r="BG155" s="245">
        <v>7</v>
      </c>
      <c r="BH155" s="245"/>
      <c r="BI155" s="245"/>
      <c r="BJ155" s="245"/>
      <c r="BK155" s="245">
        <v>10</v>
      </c>
      <c r="BL155" s="245"/>
      <c r="BM155" s="245"/>
      <c r="BN155" s="245"/>
      <c r="BO155" s="245">
        <v>9</v>
      </c>
      <c r="BP155" s="245"/>
      <c r="BQ155" s="245" t="s">
        <v>177</v>
      </c>
      <c r="BR155" s="245">
        <v>10</v>
      </c>
      <c r="BS155" s="245" t="s">
        <v>190</v>
      </c>
      <c r="BT155" s="245">
        <v>10</v>
      </c>
      <c r="BU155" s="245">
        <v>8</v>
      </c>
      <c r="BV155" s="245" t="s">
        <v>177</v>
      </c>
    </row>
    <row r="156" spans="1:74" ht="76.5" x14ac:dyDescent="0.2">
      <c r="A156" s="250">
        <v>9</v>
      </c>
      <c r="B156" s="248" t="s">
        <v>1182</v>
      </c>
      <c r="C156" s="245">
        <v>9</v>
      </c>
      <c r="D156" s="245">
        <v>10</v>
      </c>
      <c r="E156" s="245">
        <v>10</v>
      </c>
      <c r="F156" s="245">
        <v>9</v>
      </c>
      <c r="G156" s="245">
        <v>10</v>
      </c>
      <c r="H156" s="245">
        <v>9</v>
      </c>
      <c r="I156" s="245">
        <v>9</v>
      </c>
      <c r="J156" s="245">
        <v>10</v>
      </c>
      <c r="K156" s="245">
        <v>9</v>
      </c>
      <c r="L156" s="245">
        <v>9</v>
      </c>
      <c r="M156" s="245">
        <v>9</v>
      </c>
      <c r="N156" s="245">
        <v>9</v>
      </c>
      <c r="O156" s="245">
        <v>10</v>
      </c>
      <c r="P156" s="245">
        <v>10</v>
      </c>
      <c r="Q156" s="245">
        <v>8</v>
      </c>
      <c r="R156" s="245">
        <v>10</v>
      </c>
      <c r="S156" s="245">
        <v>10</v>
      </c>
      <c r="T156" s="245">
        <v>9</v>
      </c>
      <c r="U156" s="245">
        <v>9</v>
      </c>
      <c r="V156" s="245">
        <v>9</v>
      </c>
      <c r="W156" s="245">
        <v>10</v>
      </c>
      <c r="X156" s="245">
        <v>10</v>
      </c>
      <c r="Y156" s="245">
        <v>10</v>
      </c>
      <c r="Z156" s="245">
        <v>10</v>
      </c>
      <c r="AA156" s="245">
        <v>9</v>
      </c>
      <c r="AB156" s="245">
        <v>10</v>
      </c>
      <c r="AC156" s="245">
        <v>9</v>
      </c>
      <c r="AD156" s="245">
        <v>9</v>
      </c>
      <c r="AE156" s="245">
        <v>10</v>
      </c>
      <c r="AF156" s="245">
        <v>8</v>
      </c>
      <c r="AG156" s="245">
        <v>8</v>
      </c>
      <c r="AH156" s="245">
        <v>10</v>
      </c>
      <c r="AI156" s="245">
        <v>9</v>
      </c>
      <c r="AJ156" s="245">
        <v>6</v>
      </c>
      <c r="AK156" s="245">
        <v>8</v>
      </c>
      <c r="AL156" s="245">
        <v>9</v>
      </c>
      <c r="AM156" s="245">
        <v>8</v>
      </c>
      <c r="AN156" s="245">
        <v>9</v>
      </c>
      <c r="AO156" s="245">
        <v>9</v>
      </c>
      <c r="AP156" s="245" t="s">
        <v>177</v>
      </c>
      <c r="AQ156" s="245">
        <v>8</v>
      </c>
      <c r="AR156" s="245">
        <v>8</v>
      </c>
      <c r="AS156" s="245"/>
      <c r="AT156" s="245">
        <v>9</v>
      </c>
      <c r="AU156" s="245">
        <v>10</v>
      </c>
      <c r="AV156" s="245"/>
      <c r="AW156" s="245" t="s">
        <v>177</v>
      </c>
      <c r="AX156" s="245"/>
      <c r="AY156" s="245" t="s">
        <v>177</v>
      </c>
      <c r="AZ156" s="245"/>
      <c r="BA156" s="245"/>
      <c r="BB156" s="245">
        <v>9</v>
      </c>
      <c r="BC156" s="245"/>
      <c r="BD156" s="245"/>
      <c r="BE156" s="245"/>
      <c r="BF156" s="245">
        <v>10</v>
      </c>
      <c r="BG156" s="245"/>
      <c r="BH156" s="245">
        <v>8</v>
      </c>
      <c r="BI156" s="245"/>
      <c r="BJ156" s="245"/>
      <c r="BK156" s="245"/>
      <c r="BL156" s="245"/>
      <c r="BM156" s="245"/>
      <c r="BN156" s="245">
        <v>8</v>
      </c>
      <c r="BO156" s="245"/>
      <c r="BP156" s="245"/>
      <c r="BQ156" s="245"/>
      <c r="BR156" s="245">
        <v>10</v>
      </c>
      <c r="BS156" s="245"/>
      <c r="BT156" s="245">
        <v>9</v>
      </c>
      <c r="BU156" s="245">
        <v>7</v>
      </c>
      <c r="BV156" s="245" t="s">
        <v>177</v>
      </c>
    </row>
    <row r="157" spans="1:74" ht="76.5" x14ac:dyDescent="0.2">
      <c r="A157" s="250">
        <v>9</v>
      </c>
      <c r="B157" s="248" t="s">
        <v>1183</v>
      </c>
      <c r="C157" s="245">
        <v>8</v>
      </c>
      <c r="D157" s="245">
        <v>8</v>
      </c>
      <c r="E157" s="245">
        <v>9</v>
      </c>
      <c r="F157" s="245">
        <v>9</v>
      </c>
      <c r="G157" s="245">
        <v>9</v>
      </c>
      <c r="H157" s="245">
        <v>9</v>
      </c>
      <c r="I157" s="245">
        <v>8</v>
      </c>
      <c r="J157" s="245">
        <v>9</v>
      </c>
      <c r="K157" s="245">
        <v>8</v>
      </c>
      <c r="L157" s="245">
        <v>9</v>
      </c>
      <c r="M157" s="245">
        <v>9</v>
      </c>
      <c r="N157" s="245">
        <v>9</v>
      </c>
      <c r="O157" s="245">
        <v>10</v>
      </c>
      <c r="P157" s="245">
        <v>8</v>
      </c>
      <c r="Q157" s="245">
        <v>9</v>
      </c>
      <c r="R157" s="245">
        <v>8</v>
      </c>
      <c r="S157" s="245">
        <v>10</v>
      </c>
      <c r="T157" s="245">
        <v>10</v>
      </c>
      <c r="U157" s="245">
        <v>9</v>
      </c>
      <c r="V157" s="245">
        <v>10</v>
      </c>
      <c r="W157" s="245">
        <v>9</v>
      </c>
      <c r="X157" s="245">
        <v>8</v>
      </c>
      <c r="Y157" s="245">
        <v>10</v>
      </c>
      <c r="Z157" s="245">
        <v>10</v>
      </c>
      <c r="AA157" s="245">
        <v>9</v>
      </c>
      <c r="AB157" s="245">
        <v>10</v>
      </c>
      <c r="AC157" s="245">
        <v>9</v>
      </c>
      <c r="AD157" s="245">
        <v>9</v>
      </c>
      <c r="AE157" s="245">
        <v>10</v>
      </c>
      <c r="AF157" s="245">
        <v>7</v>
      </c>
      <c r="AG157" s="245">
        <v>10</v>
      </c>
      <c r="AH157" s="245">
        <v>8</v>
      </c>
      <c r="AI157" s="245">
        <v>8</v>
      </c>
      <c r="AJ157" s="245">
        <v>9</v>
      </c>
      <c r="AK157" s="245">
        <v>8</v>
      </c>
      <c r="AL157" s="245">
        <v>8</v>
      </c>
      <c r="AM157" s="245">
        <v>8</v>
      </c>
      <c r="AN157" s="245">
        <v>10</v>
      </c>
      <c r="AO157" s="245">
        <v>9</v>
      </c>
      <c r="AP157" s="245"/>
      <c r="AQ157" s="245">
        <v>7</v>
      </c>
      <c r="AR157" s="245">
        <v>9</v>
      </c>
      <c r="AS157" s="245">
        <v>9</v>
      </c>
      <c r="AT157" s="245" t="s">
        <v>177</v>
      </c>
      <c r="AU157" s="245">
        <v>10</v>
      </c>
      <c r="AV157" s="245" t="s">
        <v>177</v>
      </c>
      <c r="AW157" s="245"/>
      <c r="AX157" s="245"/>
      <c r="AY157" s="245" t="s">
        <v>177</v>
      </c>
      <c r="AZ157" s="245"/>
      <c r="BA157" s="245">
        <v>6</v>
      </c>
      <c r="BB157" s="245">
        <v>8</v>
      </c>
      <c r="BC157" s="245"/>
      <c r="BD157" s="245">
        <v>8</v>
      </c>
      <c r="BE157" s="245"/>
      <c r="BF157" s="245"/>
      <c r="BG157" s="245">
        <v>9</v>
      </c>
      <c r="BH157" s="245"/>
      <c r="BI157" s="245">
        <v>9</v>
      </c>
      <c r="BJ157" s="245"/>
      <c r="BK157" s="245"/>
      <c r="BL157" s="245"/>
      <c r="BM157" s="245">
        <v>9</v>
      </c>
      <c r="BN157" s="245"/>
      <c r="BO157" s="245"/>
      <c r="BP157" s="245"/>
      <c r="BQ157" s="245">
        <v>10</v>
      </c>
      <c r="BR157" s="245">
        <v>10</v>
      </c>
      <c r="BS157" s="245"/>
      <c r="BT157" s="245">
        <v>9</v>
      </c>
      <c r="BU157" s="245">
        <v>8</v>
      </c>
      <c r="BV157" s="245" t="s">
        <v>177</v>
      </c>
    </row>
    <row r="158" spans="1:74" ht="63.75" x14ac:dyDescent="0.2">
      <c r="A158" s="250">
        <v>9</v>
      </c>
      <c r="B158" s="248" t="s">
        <v>1184</v>
      </c>
      <c r="C158" s="245">
        <v>8</v>
      </c>
      <c r="D158" s="245">
        <v>8</v>
      </c>
      <c r="E158" s="245">
        <v>9</v>
      </c>
      <c r="F158" s="245">
        <v>8</v>
      </c>
      <c r="G158" s="245">
        <v>9</v>
      </c>
      <c r="H158" s="245">
        <v>7</v>
      </c>
      <c r="I158" s="245">
        <v>8</v>
      </c>
      <c r="J158" s="245">
        <v>7</v>
      </c>
      <c r="K158" s="245">
        <v>8</v>
      </c>
      <c r="L158" s="245">
        <v>9</v>
      </c>
      <c r="M158" s="245">
        <v>8</v>
      </c>
      <c r="N158" s="245">
        <v>8</v>
      </c>
      <c r="O158" s="245">
        <v>7</v>
      </c>
      <c r="P158" s="245">
        <v>9</v>
      </c>
      <c r="Q158" s="245">
        <v>8</v>
      </c>
      <c r="R158" s="245">
        <v>7</v>
      </c>
      <c r="S158" s="245">
        <v>8</v>
      </c>
      <c r="T158" s="245">
        <v>6</v>
      </c>
      <c r="U158" s="245">
        <v>8</v>
      </c>
      <c r="V158" s="245">
        <v>10</v>
      </c>
      <c r="W158" s="245">
        <v>8</v>
      </c>
      <c r="X158" s="245">
        <v>8</v>
      </c>
      <c r="Y158" s="245">
        <v>8</v>
      </c>
      <c r="Z158" s="245">
        <v>7</v>
      </c>
      <c r="AA158" s="245">
        <v>7</v>
      </c>
      <c r="AB158" s="245">
        <v>9</v>
      </c>
      <c r="AC158" s="245">
        <v>9</v>
      </c>
      <c r="AD158" s="245">
        <v>8</v>
      </c>
      <c r="AE158" s="245">
        <v>7</v>
      </c>
      <c r="AF158" s="245">
        <v>9</v>
      </c>
      <c r="AG158" s="245">
        <v>6</v>
      </c>
      <c r="AH158" s="245">
        <v>6</v>
      </c>
      <c r="AI158" s="245">
        <v>7</v>
      </c>
      <c r="AJ158" s="245">
        <v>8</v>
      </c>
      <c r="AK158" s="245" t="s">
        <v>177</v>
      </c>
      <c r="AL158" s="245">
        <v>8</v>
      </c>
      <c r="AM158" s="245">
        <v>7</v>
      </c>
      <c r="AN158" s="245">
        <v>6</v>
      </c>
      <c r="AO158" s="245" t="s">
        <v>177</v>
      </c>
      <c r="AP158" s="245" t="s">
        <v>177</v>
      </c>
      <c r="AQ158" s="245">
        <v>10</v>
      </c>
      <c r="AR158" s="245">
        <v>6</v>
      </c>
      <c r="AS158" s="245"/>
      <c r="AT158" s="245">
        <v>8</v>
      </c>
      <c r="AU158" s="245">
        <v>8</v>
      </c>
      <c r="AV158" s="245"/>
      <c r="AW158" s="245">
        <v>8</v>
      </c>
      <c r="AX158" s="245"/>
      <c r="AY158" s="245">
        <v>8</v>
      </c>
      <c r="AZ158" s="245">
        <v>8</v>
      </c>
      <c r="BA158" s="245"/>
      <c r="BB158" s="245">
        <v>7</v>
      </c>
      <c r="BC158" s="245"/>
      <c r="BD158" s="245">
        <v>8</v>
      </c>
      <c r="BE158" s="245"/>
      <c r="BF158" s="245"/>
      <c r="BG158" s="245"/>
      <c r="BH158" s="245"/>
      <c r="BI158" s="245"/>
      <c r="BJ158" s="245"/>
      <c r="BK158" s="245">
        <v>7</v>
      </c>
      <c r="BL158" s="245"/>
      <c r="BM158" s="245"/>
      <c r="BN158" s="245">
        <v>9</v>
      </c>
      <c r="BO158" s="245"/>
      <c r="BP158" s="245"/>
      <c r="BQ158" s="245">
        <v>9</v>
      </c>
      <c r="BR158" s="245">
        <v>8</v>
      </c>
      <c r="BS158" s="245"/>
      <c r="BT158" s="245">
        <v>8</v>
      </c>
      <c r="BU158" s="245">
        <v>8</v>
      </c>
      <c r="BV158" s="245" t="s">
        <v>177</v>
      </c>
    </row>
    <row r="159" spans="1:74" ht="51" x14ac:dyDescent="0.2">
      <c r="A159" s="250">
        <v>9</v>
      </c>
      <c r="B159" s="248" t="s">
        <v>1185</v>
      </c>
      <c r="C159" s="245">
        <v>8</v>
      </c>
      <c r="D159" s="245">
        <v>8</v>
      </c>
      <c r="E159" s="245">
        <v>9</v>
      </c>
      <c r="F159" s="245">
        <v>8</v>
      </c>
      <c r="G159" s="245">
        <v>8</v>
      </c>
      <c r="H159" s="245">
        <v>7</v>
      </c>
      <c r="I159" s="245">
        <v>7</v>
      </c>
      <c r="J159" s="245">
        <v>6</v>
      </c>
      <c r="K159" s="245">
        <v>7</v>
      </c>
      <c r="L159" s="245">
        <v>7</v>
      </c>
      <c r="M159" s="245">
        <v>7</v>
      </c>
      <c r="N159" s="245">
        <v>8</v>
      </c>
      <c r="O159" s="245">
        <v>8</v>
      </c>
      <c r="P159" s="245">
        <v>7</v>
      </c>
      <c r="Q159" s="245">
        <v>8</v>
      </c>
      <c r="R159" s="245">
        <v>7</v>
      </c>
      <c r="S159" s="245">
        <v>6</v>
      </c>
      <c r="T159" s="245">
        <v>6</v>
      </c>
      <c r="U159" s="245">
        <v>8</v>
      </c>
      <c r="V159" s="245">
        <v>7</v>
      </c>
      <c r="W159" s="245">
        <v>9</v>
      </c>
      <c r="X159" s="245">
        <v>7</v>
      </c>
      <c r="Y159" s="245">
        <v>9</v>
      </c>
      <c r="Z159" s="245">
        <v>7</v>
      </c>
      <c r="AA159" s="245">
        <v>8</v>
      </c>
      <c r="AB159" s="245">
        <v>8</v>
      </c>
      <c r="AC159" s="245">
        <v>7</v>
      </c>
      <c r="AD159" s="245">
        <v>8</v>
      </c>
      <c r="AE159" s="245">
        <v>8</v>
      </c>
      <c r="AF159" s="245" t="s">
        <v>177</v>
      </c>
      <c r="AG159" s="245">
        <v>8</v>
      </c>
      <c r="AH159" s="245"/>
      <c r="AI159" s="245" t="s">
        <v>177</v>
      </c>
      <c r="AJ159" s="245">
        <v>6</v>
      </c>
      <c r="AK159" s="245">
        <v>6</v>
      </c>
      <c r="AL159" s="245">
        <v>7</v>
      </c>
      <c r="AM159" s="245"/>
      <c r="AN159" s="245">
        <v>7</v>
      </c>
      <c r="AO159" s="245">
        <v>7</v>
      </c>
      <c r="AP159" s="245"/>
      <c r="AQ159" s="245"/>
      <c r="AR159" s="245">
        <v>6</v>
      </c>
      <c r="AS159" s="245">
        <v>5</v>
      </c>
      <c r="AT159" s="245"/>
      <c r="AU159" s="245"/>
      <c r="AV159" s="245"/>
      <c r="AW159" s="245"/>
      <c r="AX159" s="245"/>
      <c r="AY159" s="245" t="s">
        <v>177</v>
      </c>
      <c r="AZ159" s="245"/>
      <c r="BA159" s="245"/>
      <c r="BB159" s="245">
        <v>7</v>
      </c>
      <c r="BC159" s="245"/>
      <c r="BD159" s="245"/>
      <c r="BE159" s="245"/>
      <c r="BF159" s="245"/>
      <c r="BG159" s="245"/>
      <c r="BH159" s="245"/>
      <c r="BI159" s="245"/>
      <c r="BJ159" s="245">
        <v>5</v>
      </c>
      <c r="BK159" s="245" t="s">
        <v>177</v>
      </c>
      <c r="BL159" s="245"/>
      <c r="BM159" s="245"/>
      <c r="BN159" s="245">
        <v>9</v>
      </c>
      <c r="BO159" s="245">
        <v>5</v>
      </c>
      <c r="BP159" s="245"/>
      <c r="BQ159" s="245"/>
      <c r="BR159" s="245"/>
      <c r="BS159" s="245"/>
      <c r="BT159" s="245">
        <v>9</v>
      </c>
      <c r="BU159" s="245">
        <v>6</v>
      </c>
      <c r="BV159" s="245" t="s">
        <v>177</v>
      </c>
    </row>
    <row r="160" spans="1:74" ht="63.75" x14ac:dyDescent="0.2">
      <c r="A160" s="250">
        <v>9</v>
      </c>
      <c r="B160" s="248" t="s">
        <v>1186</v>
      </c>
      <c r="C160" s="245">
        <v>8</v>
      </c>
      <c r="D160" s="245">
        <v>9</v>
      </c>
      <c r="E160" s="245">
        <v>8</v>
      </c>
      <c r="F160" s="245">
        <v>8</v>
      </c>
      <c r="G160" s="245">
        <v>8</v>
      </c>
      <c r="H160" s="245">
        <v>9</v>
      </c>
      <c r="I160" s="245">
        <v>9</v>
      </c>
      <c r="J160" s="245">
        <v>8</v>
      </c>
      <c r="K160" s="245">
        <v>8</v>
      </c>
      <c r="L160" s="245">
        <v>9</v>
      </c>
      <c r="M160" s="245">
        <v>9</v>
      </c>
      <c r="N160" s="245">
        <v>9</v>
      </c>
      <c r="O160" s="245">
        <v>8</v>
      </c>
      <c r="P160" s="245">
        <v>8</v>
      </c>
      <c r="Q160" s="245">
        <v>9</v>
      </c>
      <c r="R160" s="245">
        <v>8</v>
      </c>
      <c r="S160" s="245">
        <v>9</v>
      </c>
      <c r="T160" s="245">
        <v>7</v>
      </c>
      <c r="U160" s="245">
        <v>9</v>
      </c>
      <c r="V160" s="245">
        <v>10</v>
      </c>
      <c r="W160" s="245">
        <v>9</v>
      </c>
      <c r="X160" s="245">
        <v>9</v>
      </c>
      <c r="Y160" s="245">
        <v>9</v>
      </c>
      <c r="Z160" s="245">
        <v>10</v>
      </c>
      <c r="AA160" s="245">
        <v>9</v>
      </c>
      <c r="AB160" s="245">
        <v>10</v>
      </c>
      <c r="AC160" s="245">
        <v>9</v>
      </c>
      <c r="AD160" s="245">
        <v>9</v>
      </c>
      <c r="AE160" s="245">
        <v>10</v>
      </c>
      <c r="AF160" s="245">
        <v>10</v>
      </c>
      <c r="AG160" s="245">
        <v>9</v>
      </c>
      <c r="AH160" s="245">
        <v>8</v>
      </c>
      <c r="AI160" s="245">
        <v>8</v>
      </c>
      <c r="AJ160" s="245">
        <v>9</v>
      </c>
      <c r="AK160" s="245">
        <v>8</v>
      </c>
      <c r="AL160" s="245">
        <v>8</v>
      </c>
      <c r="AM160" s="245">
        <v>9</v>
      </c>
      <c r="AN160" s="245">
        <v>10</v>
      </c>
      <c r="AO160" s="245">
        <v>10</v>
      </c>
      <c r="AP160" s="245"/>
      <c r="AQ160" s="245">
        <v>9</v>
      </c>
      <c r="AR160" s="245">
        <v>9</v>
      </c>
      <c r="AS160" s="245"/>
      <c r="AT160" s="245">
        <v>9</v>
      </c>
      <c r="AU160" s="245">
        <v>8</v>
      </c>
      <c r="AV160" s="245"/>
      <c r="AW160" s="245" t="s">
        <v>177</v>
      </c>
      <c r="AX160" s="245"/>
      <c r="AY160" s="245" t="s">
        <v>177</v>
      </c>
      <c r="AZ160" s="245">
        <v>10</v>
      </c>
      <c r="BA160" s="245">
        <v>6</v>
      </c>
      <c r="BB160" s="245">
        <v>10</v>
      </c>
      <c r="BC160" s="245"/>
      <c r="BD160" s="245"/>
      <c r="BE160" s="245"/>
      <c r="BF160" s="245"/>
      <c r="BG160" s="245">
        <v>9</v>
      </c>
      <c r="BH160" s="245"/>
      <c r="BI160" s="245"/>
      <c r="BJ160" s="245"/>
      <c r="BK160" s="245">
        <v>10</v>
      </c>
      <c r="BL160" s="245"/>
      <c r="BM160" s="245">
        <v>9</v>
      </c>
      <c r="BN160" s="245"/>
      <c r="BO160" s="245"/>
      <c r="BP160" s="245"/>
      <c r="BQ160" s="245">
        <v>10</v>
      </c>
      <c r="BR160" s="245"/>
      <c r="BS160" s="245"/>
      <c r="BT160" s="245">
        <v>10</v>
      </c>
      <c r="BU160" s="245">
        <v>7</v>
      </c>
      <c r="BV160" s="245" t="s">
        <v>177</v>
      </c>
    </row>
    <row r="161" spans="1:74" ht="76.5" x14ac:dyDescent="0.2">
      <c r="A161" s="250">
        <v>9</v>
      </c>
      <c r="B161" s="248" t="s">
        <v>1187</v>
      </c>
      <c r="C161" s="245">
        <v>9</v>
      </c>
      <c r="D161" s="245">
        <v>8</v>
      </c>
      <c r="E161" s="245">
        <v>10</v>
      </c>
      <c r="F161" s="245">
        <v>10</v>
      </c>
      <c r="G161" s="245">
        <v>10</v>
      </c>
      <c r="H161" s="245">
        <v>8</v>
      </c>
      <c r="I161" s="245">
        <v>9</v>
      </c>
      <c r="J161" s="245">
        <v>8</v>
      </c>
      <c r="K161" s="245">
        <v>9</v>
      </c>
      <c r="L161" s="245">
        <v>9</v>
      </c>
      <c r="M161" s="245">
        <v>9</v>
      </c>
      <c r="N161" s="245">
        <v>10</v>
      </c>
      <c r="O161" s="245">
        <v>10</v>
      </c>
      <c r="P161" s="245">
        <v>10</v>
      </c>
      <c r="Q161" s="245">
        <v>9</v>
      </c>
      <c r="R161" s="245">
        <v>8</v>
      </c>
      <c r="S161" s="245">
        <v>10</v>
      </c>
      <c r="T161" s="245">
        <v>9</v>
      </c>
      <c r="U161" s="245">
        <v>10</v>
      </c>
      <c r="V161" s="245">
        <v>8</v>
      </c>
      <c r="W161" s="245">
        <v>9</v>
      </c>
      <c r="X161" s="245">
        <v>8</v>
      </c>
      <c r="Y161" s="245">
        <v>9</v>
      </c>
      <c r="Z161" s="245">
        <v>9</v>
      </c>
      <c r="AA161" s="245">
        <v>8</v>
      </c>
      <c r="AB161" s="245">
        <v>9</v>
      </c>
      <c r="AC161" s="245">
        <v>10</v>
      </c>
      <c r="AD161" s="245">
        <v>7</v>
      </c>
      <c r="AE161" s="245">
        <v>10</v>
      </c>
      <c r="AF161" s="245">
        <v>8</v>
      </c>
      <c r="AG161" s="245">
        <v>8</v>
      </c>
      <c r="AH161" s="245">
        <v>9</v>
      </c>
      <c r="AI161" s="245" t="s">
        <v>177</v>
      </c>
      <c r="AJ161" s="245">
        <v>10</v>
      </c>
      <c r="AK161" s="245">
        <v>8</v>
      </c>
      <c r="AL161" s="245">
        <v>8</v>
      </c>
      <c r="AM161" s="245"/>
      <c r="AN161" s="245">
        <v>10</v>
      </c>
      <c r="AO161" s="245"/>
      <c r="AP161" s="245"/>
      <c r="AQ161" s="245">
        <v>9</v>
      </c>
      <c r="AR161" s="245">
        <v>8</v>
      </c>
      <c r="AS161" s="245"/>
      <c r="AT161" s="245">
        <v>9</v>
      </c>
      <c r="AU161" s="245">
        <v>9</v>
      </c>
      <c r="AV161" s="245" t="s">
        <v>177</v>
      </c>
      <c r="AW161" s="245" t="s">
        <v>177</v>
      </c>
      <c r="AX161" s="245"/>
      <c r="AY161" s="245" t="s">
        <v>177</v>
      </c>
      <c r="AZ161" s="245"/>
      <c r="BA161" s="245"/>
      <c r="BB161" s="245">
        <v>10</v>
      </c>
      <c r="BC161" s="245"/>
      <c r="BD161" s="245"/>
      <c r="BE161" s="245"/>
      <c r="BF161" s="245"/>
      <c r="BG161" s="245">
        <v>10</v>
      </c>
      <c r="BH161" s="245"/>
      <c r="BI161" s="245"/>
      <c r="BJ161" s="245">
        <v>8</v>
      </c>
      <c r="BK161" s="245"/>
      <c r="BL161" s="245"/>
      <c r="BM161" s="245">
        <v>9</v>
      </c>
      <c r="BN161" s="245"/>
      <c r="BO161" s="245"/>
      <c r="BP161" s="245"/>
      <c r="BQ161" s="245" t="s">
        <v>177</v>
      </c>
      <c r="BR161" s="245">
        <v>10</v>
      </c>
      <c r="BS161" s="245"/>
      <c r="BT161" s="245">
        <v>9</v>
      </c>
      <c r="BU161" s="245">
        <v>8</v>
      </c>
      <c r="BV161" s="245" t="s">
        <v>177</v>
      </c>
    </row>
    <row r="162" spans="1:74" ht="63.75" x14ac:dyDescent="0.2">
      <c r="A162" s="250">
        <v>9</v>
      </c>
      <c r="B162" s="248" t="s">
        <v>1188</v>
      </c>
      <c r="C162" s="245">
        <v>9</v>
      </c>
      <c r="D162" s="245">
        <v>9</v>
      </c>
      <c r="E162" s="245">
        <v>9</v>
      </c>
      <c r="F162" s="245">
        <v>9</v>
      </c>
      <c r="G162" s="245">
        <v>9</v>
      </c>
      <c r="H162" s="245">
        <v>8</v>
      </c>
      <c r="I162" s="245">
        <v>8</v>
      </c>
      <c r="J162" s="245">
        <v>8</v>
      </c>
      <c r="K162" s="245">
        <v>9</v>
      </c>
      <c r="L162" s="245">
        <v>9</v>
      </c>
      <c r="M162" s="245">
        <v>6</v>
      </c>
      <c r="N162" s="245">
        <v>9</v>
      </c>
      <c r="O162" s="245">
        <v>10</v>
      </c>
      <c r="P162" s="245">
        <v>8</v>
      </c>
      <c r="Q162" s="245">
        <v>9</v>
      </c>
      <c r="R162" s="245">
        <v>9</v>
      </c>
      <c r="S162" s="245">
        <v>9</v>
      </c>
      <c r="T162" s="245">
        <v>8</v>
      </c>
      <c r="U162" s="245">
        <v>8</v>
      </c>
      <c r="V162" s="245">
        <v>8</v>
      </c>
      <c r="W162" s="245">
        <v>9</v>
      </c>
      <c r="X162" s="245">
        <v>7</v>
      </c>
      <c r="Y162" s="245">
        <v>10</v>
      </c>
      <c r="Z162" s="245">
        <v>8</v>
      </c>
      <c r="AA162" s="245">
        <v>9</v>
      </c>
      <c r="AB162" s="245">
        <v>9</v>
      </c>
      <c r="AC162" s="245">
        <v>8</v>
      </c>
      <c r="AD162" s="245">
        <v>9</v>
      </c>
      <c r="AE162" s="245">
        <v>10</v>
      </c>
      <c r="AF162" s="245">
        <v>7</v>
      </c>
      <c r="AG162" s="245">
        <v>10</v>
      </c>
      <c r="AH162" s="245">
        <v>7</v>
      </c>
      <c r="AI162" s="245">
        <v>8</v>
      </c>
      <c r="AJ162" s="245">
        <v>8</v>
      </c>
      <c r="AK162" s="245">
        <v>7</v>
      </c>
      <c r="AL162" s="245">
        <v>8</v>
      </c>
      <c r="AM162" s="245">
        <v>8</v>
      </c>
      <c r="AN162" s="245">
        <v>8</v>
      </c>
      <c r="AO162" s="245">
        <v>8</v>
      </c>
      <c r="AP162" s="245" t="s">
        <v>177</v>
      </c>
      <c r="AQ162" s="245">
        <v>10</v>
      </c>
      <c r="AR162" s="245">
        <v>8</v>
      </c>
      <c r="AS162" s="245"/>
      <c r="AT162" s="245">
        <v>10</v>
      </c>
      <c r="AU162" s="245"/>
      <c r="AV162" s="245" t="s">
        <v>177</v>
      </c>
      <c r="AW162" s="245" t="s">
        <v>177</v>
      </c>
      <c r="AX162" s="245"/>
      <c r="AY162" s="245">
        <v>7</v>
      </c>
      <c r="AZ162" s="245"/>
      <c r="BA162" s="245" t="s">
        <v>177</v>
      </c>
      <c r="BB162" s="245">
        <v>7</v>
      </c>
      <c r="BC162" s="245"/>
      <c r="BD162" s="245"/>
      <c r="BE162" s="245"/>
      <c r="BF162" s="245"/>
      <c r="BG162" s="245">
        <v>9</v>
      </c>
      <c r="BH162" s="245">
        <v>8</v>
      </c>
      <c r="BI162" s="245">
        <v>8</v>
      </c>
      <c r="BJ162" s="245"/>
      <c r="BK162" s="245"/>
      <c r="BL162" s="245"/>
      <c r="BM162" s="245"/>
      <c r="BN162" s="245"/>
      <c r="BO162" s="245"/>
      <c r="BP162" s="245"/>
      <c r="BQ162" s="245">
        <v>8</v>
      </c>
      <c r="BR162" s="245" t="s">
        <v>177</v>
      </c>
      <c r="BS162" s="245"/>
      <c r="BT162" s="245">
        <v>9</v>
      </c>
      <c r="BU162" s="245">
        <v>7</v>
      </c>
      <c r="BV162" s="245">
        <v>7</v>
      </c>
    </row>
    <row r="163" spans="1:74" ht="51" x14ac:dyDescent="0.2">
      <c r="A163" s="250">
        <v>10</v>
      </c>
      <c r="B163" s="248" t="s">
        <v>1189</v>
      </c>
      <c r="C163" s="245">
        <v>10</v>
      </c>
      <c r="D163" s="245">
        <v>9</v>
      </c>
      <c r="E163" s="245">
        <v>10</v>
      </c>
      <c r="F163" s="245">
        <v>9</v>
      </c>
      <c r="G163" s="245">
        <v>10</v>
      </c>
      <c r="H163" s="245">
        <v>8</v>
      </c>
      <c r="I163" s="245">
        <v>9</v>
      </c>
      <c r="J163" s="245">
        <v>9</v>
      </c>
      <c r="K163" s="245">
        <v>9</v>
      </c>
      <c r="L163" s="245">
        <v>9</v>
      </c>
      <c r="M163" s="245">
        <v>9</v>
      </c>
      <c r="N163" s="245">
        <v>10</v>
      </c>
      <c r="O163" s="245">
        <v>10</v>
      </c>
      <c r="P163" s="245">
        <v>9</v>
      </c>
      <c r="Q163" s="245">
        <v>10</v>
      </c>
      <c r="R163" s="245">
        <v>8</v>
      </c>
      <c r="S163" s="245">
        <v>8</v>
      </c>
      <c r="T163" s="245">
        <v>10</v>
      </c>
      <c r="U163" s="245">
        <v>10</v>
      </c>
      <c r="V163" s="245">
        <v>8</v>
      </c>
      <c r="W163" s="245">
        <v>9</v>
      </c>
      <c r="X163" s="245">
        <v>9</v>
      </c>
      <c r="Y163" s="245">
        <v>10</v>
      </c>
      <c r="Z163" s="245">
        <v>8</v>
      </c>
      <c r="AA163" s="245">
        <v>9</v>
      </c>
      <c r="AB163" s="245">
        <v>9</v>
      </c>
      <c r="AC163" s="245">
        <v>10</v>
      </c>
      <c r="AD163" s="245">
        <v>9</v>
      </c>
      <c r="AE163" s="245">
        <v>9</v>
      </c>
      <c r="AF163" s="245">
        <v>8</v>
      </c>
      <c r="AG163" s="245">
        <v>10</v>
      </c>
      <c r="AH163" s="245"/>
      <c r="AI163" s="245">
        <v>9</v>
      </c>
      <c r="AJ163" s="245">
        <v>9</v>
      </c>
      <c r="AK163" s="245">
        <v>8</v>
      </c>
      <c r="AL163" s="245">
        <v>8</v>
      </c>
      <c r="AM163" s="245"/>
      <c r="AN163" s="245">
        <v>8</v>
      </c>
      <c r="AO163" s="245"/>
      <c r="AP163" s="245">
        <v>9</v>
      </c>
      <c r="AQ163" s="245" t="s">
        <v>177</v>
      </c>
      <c r="AR163" s="245">
        <v>9</v>
      </c>
      <c r="AS163" s="245">
        <v>9</v>
      </c>
      <c r="AT163" s="245">
        <v>9</v>
      </c>
      <c r="AU163" s="245"/>
      <c r="AV163" s="245"/>
      <c r="AW163" s="245">
        <v>9</v>
      </c>
      <c r="AX163" s="245">
        <v>9</v>
      </c>
      <c r="AY163" s="245">
        <v>9</v>
      </c>
      <c r="AZ163" s="245"/>
      <c r="BA163" s="245"/>
      <c r="BB163" s="245">
        <v>9</v>
      </c>
      <c r="BC163" s="245"/>
      <c r="BD163" s="245"/>
      <c r="BE163" s="245"/>
      <c r="BF163" s="245"/>
      <c r="BG163" s="245">
        <v>8</v>
      </c>
      <c r="BH163" s="245"/>
      <c r="BI163" s="245"/>
      <c r="BJ163" s="245"/>
      <c r="BK163" s="245">
        <v>10</v>
      </c>
      <c r="BL163" s="245"/>
      <c r="BM163" s="245">
        <v>9</v>
      </c>
      <c r="BN163" s="245"/>
      <c r="BO163" s="245"/>
      <c r="BP163" s="245"/>
      <c r="BQ163" s="245" t="s">
        <v>177</v>
      </c>
      <c r="BR163" s="245">
        <v>9</v>
      </c>
      <c r="BS163" s="245" t="s">
        <v>190</v>
      </c>
      <c r="BT163" s="245">
        <v>9</v>
      </c>
      <c r="BU163" s="245">
        <v>7</v>
      </c>
      <c r="BV163" s="245" t="s">
        <v>177</v>
      </c>
    </row>
  </sheetData>
  <mergeCells count="5">
    <mergeCell ref="C3:R3"/>
    <mergeCell ref="S3:AO3"/>
    <mergeCell ref="AP3:BA3"/>
    <mergeCell ref="BB3:BQ3"/>
    <mergeCell ref="BT3:BV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92"/>
  <sheetViews>
    <sheetView topLeftCell="BM188" workbookViewId="0">
      <selection activeCell="C6" sqref="C6:BV192"/>
    </sheetView>
  </sheetViews>
  <sheetFormatPr baseColWidth="10" defaultRowHeight="12.75" x14ac:dyDescent="0.2"/>
  <cols>
    <col min="2" max="2" width="45.7109375" customWidth="1"/>
  </cols>
  <sheetData>
    <row r="1" spans="1:74" x14ac:dyDescent="0.2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</row>
    <row r="2" spans="1:74" x14ac:dyDescent="0.2">
      <c r="A2" s="254"/>
      <c r="B2" s="254" t="s">
        <v>867</v>
      </c>
      <c r="C2" s="254" t="s">
        <v>868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</row>
    <row r="3" spans="1:74" ht="38.25" x14ac:dyDescent="0.2">
      <c r="A3" s="248"/>
      <c r="B3" s="248"/>
      <c r="C3" s="295" t="s">
        <v>869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 t="s">
        <v>870</v>
      </c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 t="s">
        <v>871</v>
      </c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 t="s">
        <v>872</v>
      </c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54" t="s">
        <v>873</v>
      </c>
      <c r="BS3" s="254" t="s">
        <v>874</v>
      </c>
      <c r="BT3" s="295" t="s">
        <v>875</v>
      </c>
      <c r="BU3" s="295"/>
      <c r="BV3" s="295"/>
    </row>
    <row r="4" spans="1:74" ht="63.75" x14ac:dyDescent="0.2">
      <c r="A4" s="254" t="s">
        <v>877</v>
      </c>
      <c r="B4" s="254" t="s">
        <v>878</v>
      </c>
      <c r="C4" s="254" t="s">
        <v>963</v>
      </c>
      <c r="D4" s="254" t="s">
        <v>964</v>
      </c>
      <c r="E4" s="254" t="s">
        <v>965</v>
      </c>
      <c r="F4" s="254" t="s">
        <v>966</v>
      </c>
      <c r="G4" s="254" t="s">
        <v>967</v>
      </c>
      <c r="H4" s="254" t="s">
        <v>968</v>
      </c>
      <c r="I4" s="254" t="s">
        <v>969</v>
      </c>
      <c r="J4" s="254" t="s">
        <v>891</v>
      </c>
      <c r="K4" s="254" t="s">
        <v>970</v>
      </c>
      <c r="L4" s="254" t="s">
        <v>971</v>
      </c>
      <c r="M4" s="254" t="s">
        <v>972</v>
      </c>
      <c r="N4" s="254" t="s">
        <v>973</v>
      </c>
      <c r="O4" s="254" t="s">
        <v>974</v>
      </c>
      <c r="P4" s="254" t="s">
        <v>975</v>
      </c>
      <c r="Q4" s="254" t="s">
        <v>976</v>
      </c>
      <c r="R4" s="254" t="s">
        <v>977</v>
      </c>
      <c r="S4" s="254" t="s">
        <v>978</v>
      </c>
      <c r="T4" s="254" t="s">
        <v>979</v>
      </c>
      <c r="U4" s="254" t="s">
        <v>980</v>
      </c>
      <c r="V4" s="254" t="s">
        <v>981</v>
      </c>
      <c r="W4" s="254" t="s">
        <v>982</v>
      </c>
      <c r="X4" s="254" t="s">
        <v>983</v>
      </c>
      <c r="Y4" s="254" t="s">
        <v>984</v>
      </c>
      <c r="Z4" s="254" t="s">
        <v>985</v>
      </c>
      <c r="AA4" s="254" t="s">
        <v>986</v>
      </c>
      <c r="AB4" s="254" t="s">
        <v>987</v>
      </c>
      <c r="AC4" s="254" t="s">
        <v>988</v>
      </c>
      <c r="AD4" s="254" t="s">
        <v>989</v>
      </c>
      <c r="AE4" s="254" t="s">
        <v>990</v>
      </c>
      <c r="AF4" s="254" t="s">
        <v>991</v>
      </c>
      <c r="AG4" s="254" t="s">
        <v>992</v>
      </c>
      <c r="AH4" s="254" t="s">
        <v>993</v>
      </c>
      <c r="AI4" s="254" t="s">
        <v>994</v>
      </c>
      <c r="AJ4" s="254" t="s">
        <v>995</v>
      </c>
      <c r="AK4" s="254" t="s">
        <v>996</v>
      </c>
      <c r="AL4" s="254" t="s">
        <v>997</v>
      </c>
      <c r="AM4" s="254" t="s">
        <v>998</v>
      </c>
      <c r="AN4" s="254" t="s">
        <v>999</v>
      </c>
      <c r="AO4" s="254" t="s">
        <v>1000</v>
      </c>
      <c r="AP4" s="254" t="s">
        <v>1001</v>
      </c>
      <c r="AQ4" s="254" t="s">
        <v>1002</v>
      </c>
      <c r="AR4" s="254" t="s">
        <v>1003</v>
      </c>
      <c r="AS4" s="254" t="s">
        <v>1004</v>
      </c>
      <c r="AT4" s="254" t="s">
        <v>1005</v>
      </c>
      <c r="AU4" s="254" t="s">
        <v>1006</v>
      </c>
      <c r="AV4" s="254" t="s">
        <v>1007</v>
      </c>
      <c r="AW4" s="254" t="s">
        <v>1008</v>
      </c>
      <c r="AX4" s="254" t="s">
        <v>1009</v>
      </c>
      <c r="AY4" s="254" t="s">
        <v>1010</v>
      </c>
      <c r="AZ4" s="254" t="s">
        <v>1011</v>
      </c>
      <c r="BA4" s="254" t="s">
        <v>1012</v>
      </c>
      <c r="BB4" s="254" t="s">
        <v>1013</v>
      </c>
      <c r="BC4" s="254" t="s">
        <v>1014</v>
      </c>
      <c r="BD4" s="254" t="s">
        <v>1015</v>
      </c>
      <c r="BE4" s="254" t="s">
        <v>1016</v>
      </c>
      <c r="BF4" s="254" t="s">
        <v>1017</v>
      </c>
      <c r="BG4" s="254" t="s">
        <v>1018</v>
      </c>
      <c r="BH4" s="254" t="s">
        <v>1019</v>
      </c>
      <c r="BI4" s="254" t="s">
        <v>1020</v>
      </c>
      <c r="BJ4" s="254" t="s">
        <v>1021</v>
      </c>
      <c r="BK4" s="254" t="s">
        <v>1022</v>
      </c>
      <c r="BL4" s="254" t="s">
        <v>1023</v>
      </c>
      <c r="BM4" s="254" t="s">
        <v>1024</v>
      </c>
      <c r="BN4" s="254" t="s">
        <v>1025</v>
      </c>
      <c r="BO4" s="254" t="s">
        <v>1026</v>
      </c>
      <c r="BP4" s="254" t="s">
        <v>1027</v>
      </c>
      <c r="BQ4" s="254" t="s">
        <v>1028</v>
      </c>
      <c r="BR4" s="254" t="s">
        <v>946</v>
      </c>
      <c r="BS4" s="254" t="s">
        <v>947</v>
      </c>
      <c r="BT4" s="254" t="s">
        <v>1029</v>
      </c>
      <c r="BU4" s="254" t="s">
        <v>1030</v>
      </c>
      <c r="BV4" s="254" t="s">
        <v>1031</v>
      </c>
    </row>
    <row r="5" spans="1:74" x14ac:dyDescent="0.2">
      <c r="A5" s="250"/>
      <c r="B5" s="248" t="s">
        <v>952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</row>
    <row r="6" spans="1:74" x14ac:dyDescent="0.2">
      <c r="A6" s="250">
        <v>0</v>
      </c>
      <c r="B6" s="248" t="s">
        <v>1192</v>
      </c>
      <c r="C6" s="253" t="s">
        <v>177</v>
      </c>
      <c r="D6" s="253"/>
      <c r="E6" s="253" t="s">
        <v>177</v>
      </c>
      <c r="F6" s="253" t="s">
        <v>177</v>
      </c>
      <c r="G6" s="253" t="s">
        <v>177</v>
      </c>
      <c r="H6" s="253"/>
      <c r="I6" s="253" t="s">
        <v>177</v>
      </c>
      <c r="J6" s="253"/>
      <c r="K6" s="253"/>
      <c r="L6" s="253"/>
      <c r="M6" s="253"/>
      <c r="N6" s="253"/>
      <c r="O6" s="253"/>
      <c r="P6" s="253"/>
      <c r="Q6" s="253"/>
      <c r="R6" s="253"/>
      <c r="S6" s="253" t="s">
        <v>177</v>
      </c>
      <c r="T6" s="253"/>
      <c r="U6" s="253"/>
      <c r="V6" s="253"/>
      <c r="W6" s="253" t="s">
        <v>177</v>
      </c>
      <c r="X6" s="253"/>
      <c r="Y6" s="253"/>
      <c r="Z6" s="253"/>
      <c r="AA6" s="253" t="s">
        <v>177</v>
      </c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</row>
    <row r="7" spans="1:74" x14ac:dyDescent="0.2">
      <c r="A7" s="250">
        <v>0</v>
      </c>
      <c r="B7" s="248" t="s">
        <v>1193</v>
      </c>
      <c r="C7" s="253" t="s">
        <v>177</v>
      </c>
      <c r="D7" s="253" t="s">
        <v>177</v>
      </c>
      <c r="E7" s="253" t="s">
        <v>177</v>
      </c>
      <c r="F7" s="253" t="s">
        <v>177</v>
      </c>
      <c r="G7" s="253" t="s">
        <v>177</v>
      </c>
      <c r="H7" s="253" t="s">
        <v>177</v>
      </c>
      <c r="I7" s="253" t="s">
        <v>177</v>
      </c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</row>
    <row r="8" spans="1:74" x14ac:dyDescent="0.2">
      <c r="A8" s="250">
        <v>0</v>
      </c>
      <c r="B8" s="248" t="s">
        <v>1194</v>
      </c>
      <c r="C8" s="253" t="s">
        <v>177</v>
      </c>
      <c r="D8" s="253" t="s">
        <v>177</v>
      </c>
      <c r="E8" s="253" t="s">
        <v>177</v>
      </c>
      <c r="F8" s="253" t="s">
        <v>177</v>
      </c>
      <c r="G8" s="253" t="s">
        <v>177</v>
      </c>
      <c r="H8" s="253" t="s">
        <v>177</v>
      </c>
      <c r="I8" s="253" t="s">
        <v>177</v>
      </c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</row>
    <row r="9" spans="1:74" x14ac:dyDescent="0.2">
      <c r="A9" s="250">
        <v>0</v>
      </c>
      <c r="B9" s="248" t="s">
        <v>1195</v>
      </c>
      <c r="C9" s="253" t="s">
        <v>177</v>
      </c>
      <c r="D9" s="253" t="s">
        <v>177</v>
      </c>
      <c r="E9" s="253" t="s">
        <v>177</v>
      </c>
      <c r="F9" s="253" t="s">
        <v>177</v>
      </c>
      <c r="G9" s="253" t="s">
        <v>177</v>
      </c>
      <c r="H9" s="253" t="s">
        <v>177</v>
      </c>
      <c r="I9" s="253" t="s">
        <v>177</v>
      </c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</row>
    <row r="10" spans="1:74" x14ac:dyDescent="0.2">
      <c r="A10" s="250">
        <v>0</v>
      </c>
      <c r="B10" s="248" t="s">
        <v>1196</v>
      </c>
      <c r="C10" s="253" t="s">
        <v>177</v>
      </c>
      <c r="D10" s="253" t="s">
        <v>177</v>
      </c>
      <c r="E10" s="253" t="s">
        <v>177</v>
      </c>
      <c r="F10" s="253" t="s">
        <v>177</v>
      </c>
      <c r="G10" s="253" t="s">
        <v>177</v>
      </c>
      <c r="H10" s="253" t="s">
        <v>177</v>
      </c>
      <c r="I10" s="253" t="s">
        <v>177</v>
      </c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</row>
    <row r="11" spans="1:74" x14ac:dyDescent="0.2">
      <c r="A11" s="250">
        <v>0</v>
      </c>
      <c r="B11" s="248" t="s">
        <v>1197</v>
      </c>
      <c r="C11" s="253" t="s">
        <v>177</v>
      </c>
      <c r="D11" s="253" t="s">
        <v>177</v>
      </c>
      <c r="E11" s="253" t="s">
        <v>177</v>
      </c>
      <c r="F11" s="253" t="s">
        <v>177</v>
      </c>
      <c r="G11" s="253" t="s">
        <v>177</v>
      </c>
      <c r="H11" s="253" t="s">
        <v>177</v>
      </c>
      <c r="I11" s="253" t="s">
        <v>177</v>
      </c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</row>
    <row r="12" spans="1:74" x14ac:dyDescent="0.2">
      <c r="A12" s="250">
        <v>0</v>
      </c>
      <c r="B12" s="248" t="s">
        <v>1198</v>
      </c>
      <c r="C12" s="253" t="s">
        <v>177</v>
      </c>
      <c r="D12" s="253" t="s">
        <v>177</v>
      </c>
      <c r="E12" s="253" t="s">
        <v>177</v>
      </c>
      <c r="F12" s="253" t="s">
        <v>177</v>
      </c>
      <c r="G12" s="253" t="s">
        <v>177</v>
      </c>
      <c r="H12" s="253" t="s">
        <v>177</v>
      </c>
      <c r="I12" s="253" t="s">
        <v>177</v>
      </c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</row>
    <row r="13" spans="1:74" x14ac:dyDescent="0.2">
      <c r="A13" s="250">
        <v>0</v>
      </c>
      <c r="B13" s="248" t="s">
        <v>1199</v>
      </c>
      <c r="C13" s="253" t="s">
        <v>177</v>
      </c>
      <c r="D13" s="253" t="s">
        <v>177</v>
      </c>
      <c r="E13" s="253" t="s">
        <v>177</v>
      </c>
      <c r="F13" s="253" t="s">
        <v>177</v>
      </c>
      <c r="G13" s="253" t="s">
        <v>177</v>
      </c>
      <c r="H13" s="253" t="s">
        <v>177</v>
      </c>
      <c r="I13" s="253" t="s">
        <v>177</v>
      </c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</row>
    <row r="14" spans="1:74" x14ac:dyDescent="0.2">
      <c r="A14" s="250">
        <v>0</v>
      </c>
      <c r="B14" s="248" t="s">
        <v>1200</v>
      </c>
      <c r="C14" s="253" t="s">
        <v>177</v>
      </c>
      <c r="D14" s="253" t="s">
        <v>177</v>
      </c>
      <c r="E14" s="253" t="s">
        <v>177</v>
      </c>
      <c r="F14" s="253" t="s">
        <v>177</v>
      </c>
      <c r="G14" s="253" t="s">
        <v>177</v>
      </c>
      <c r="H14" s="253" t="s">
        <v>177</v>
      </c>
      <c r="I14" s="253" t="s">
        <v>177</v>
      </c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</row>
    <row r="15" spans="1:74" x14ac:dyDescent="0.2">
      <c r="A15" s="250">
        <v>0</v>
      </c>
      <c r="B15" s="248" t="s">
        <v>1201</v>
      </c>
      <c r="C15" s="253" t="s">
        <v>177</v>
      </c>
      <c r="D15" s="253" t="s">
        <v>177</v>
      </c>
      <c r="E15" s="253" t="s">
        <v>177</v>
      </c>
      <c r="F15" s="253" t="s">
        <v>177</v>
      </c>
      <c r="G15" s="253" t="s">
        <v>177</v>
      </c>
      <c r="H15" s="253" t="s">
        <v>177</v>
      </c>
      <c r="I15" s="253" t="s">
        <v>177</v>
      </c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</row>
    <row r="16" spans="1:74" x14ac:dyDescent="0.2">
      <c r="A16" s="250">
        <v>0</v>
      </c>
      <c r="B16" s="248" t="s">
        <v>1202</v>
      </c>
      <c r="C16" s="253" t="s">
        <v>177</v>
      </c>
      <c r="D16" s="253" t="s">
        <v>177</v>
      </c>
      <c r="E16" s="253" t="s">
        <v>177</v>
      </c>
      <c r="F16" s="253" t="s">
        <v>177</v>
      </c>
      <c r="G16" s="253" t="s">
        <v>177</v>
      </c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</row>
    <row r="17" spans="1:74" x14ac:dyDescent="0.2">
      <c r="A17" s="250">
        <v>0</v>
      </c>
      <c r="B17" s="248" t="s">
        <v>1203</v>
      </c>
      <c r="C17" s="253" t="s">
        <v>177</v>
      </c>
      <c r="D17" s="253" t="s">
        <v>177</v>
      </c>
      <c r="E17" s="253" t="s">
        <v>177</v>
      </c>
      <c r="F17" s="253" t="s">
        <v>177</v>
      </c>
      <c r="G17" s="253" t="s">
        <v>177</v>
      </c>
      <c r="H17" s="253" t="s">
        <v>177</v>
      </c>
      <c r="I17" s="253" t="s">
        <v>177</v>
      </c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</row>
    <row r="18" spans="1:74" x14ac:dyDescent="0.2">
      <c r="A18" s="250">
        <v>0</v>
      </c>
      <c r="B18" s="248" t="s">
        <v>1204</v>
      </c>
      <c r="C18" s="253" t="s">
        <v>177</v>
      </c>
      <c r="D18" s="253" t="s">
        <v>177</v>
      </c>
      <c r="E18" s="253" t="s">
        <v>177</v>
      </c>
      <c r="F18" s="253" t="s">
        <v>177</v>
      </c>
      <c r="G18" s="253" t="s">
        <v>177</v>
      </c>
      <c r="H18" s="253" t="s">
        <v>177</v>
      </c>
      <c r="I18" s="253" t="s">
        <v>177</v>
      </c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3"/>
    </row>
    <row r="19" spans="1:74" x14ac:dyDescent="0.2">
      <c r="A19" s="250">
        <v>0</v>
      </c>
      <c r="B19" s="248" t="s">
        <v>1205</v>
      </c>
      <c r="C19" s="253" t="s">
        <v>177</v>
      </c>
      <c r="D19" s="253" t="s">
        <v>177</v>
      </c>
      <c r="E19" s="253" t="s">
        <v>177</v>
      </c>
      <c r="F19" s="253" t="s">
        <v>177</v>
      </c>
      <c r="G19" s="253" t="s">
        <v>177</v>
      </c>
      <c r="H19" s="253" t="s">
        <v>177</v>
      </c>
      <c r="I19" s="253" t="s">
        <v>177</v>
      </c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</row>
    <row r="20" spans="1:74" x14ac:dyDescent="0.2">
      <c r="A20" s="250">
        <v>0</v>
      </c>
      <c r="B20" s="248" t="s">
        <v>1206</v>
      </c>
      <c r="C20" s="253" t="s">
        <v>177</v>
      </c>
      <c r="D20" s="253" t="s">
        <v>177</v>
      </c>
      <c r="E20" s="253" t="s">
        <v>177</v>
      </c>
      <c r="F20" s="253" t="s">
        <v>177</v>
      </c>
      <c r="G20" s="253" t="s">
        <v>177</v>
      </c>
      <c r="H20" s="253" t="s">
        <v>177</v>
      </c>
      <c r="I20" s="253" t="s">
        <v>177</v>
      </c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</row>
    <row r="21" spans="1:74" x14ac:dyDescent="0.2">
      <c r="A21" s="250">
        <v>0</v>
      </c>
      <c r="B21" s="248" t="s">
        <v>1207</v>
      </c>
      <c r="C21" s="253" t="s">
        <v>177</v>
      </c>
      <c r="D21" s="253" t="s">
        <v>177</v>
      </c>
      <c r="E21" s="253" t="s">
        <v>177</v>
      </c>
      <c r="F21" s="253" t="s">
        <v>177</v>
      </c>
      <c r="G21" s="253" t="s">
        <v>177</v>
      </c>
      <c r="H21" s="253" t="s">
        <v>177</v>
      </c>
      <c r="I21" s="253" t="s">
        <v>177</v>
      </c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  <c r="BG21" s="253"/>
      <c r="BH21" s="253"/>
      <c r="BI21" s="253"/>
      <c r="BJ21" s="253"/>
      <c r="BK21" s="253"/>
      <c r="BL21" s="253"/>
      <c r="BM21" s="253"/>
      <c r="BN21" s="253"/>
      <c r="BO21" s="253"/>
      <c r="BP21" s="253"/>
      <c r="BQ21" s="253"/>
      <c r="BR21" s="253"/>
      <c r="BS21" s="253"/>
      <c r="BT21" s="253"/>
      <c r="BU21" s="253"/>
      <c r="BV21" s="253"/>
    </row>
    <row r="22" spans="1:74" x14ac:dyDescent="0.2">
      <c r="A22" s="250">
        <v>0</v>
      </c>
      <c r="B22" s="248" t="s">
        <v>1208</v>
      </c>
      <c r="C22" s="253" t="s">
        <v>177</v>
      </c>
      <c r="D22" s="253" t="s">
        <v>177</v>
      </c>
      <c r="E22" s="253" t="s">
        <v>177</v>
      </c>
      <c r="F22" s="253" t="s">
        <v>177</v>
      </c>
      <c r="G22" s="253" t="s">
        <v>177</v>
      </c>
      <c r="H22" s="253" t="s">
        <v>177</v>
      </c>
      <c r="I22" s="253" t="s">
        <v>177</v>
      </c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253"/>
      <c r="BH22" s="253"/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</row>
    <row r="23" spans="1:74" x14ac:dyDescent="0.2">
      <c r="A23" s="250">
        <v>0</v>
      </c>
      <c r="B23" s="248" t="s">
        <v>1209</v>
      </c>
      <c r="C23" s="253" t="s">
        <v>177</v>
      </c>
      <c r="D23" s="253" t="s">
        <v>177</v>
      </c>
      <c r="E23" s="253" t="s">
        <v>177</v>
      </c>
      <c r="F23" s="253" t="s">
        <v>177</v>
      </c>
      <c r="G23" s="253" t="s">
        <v>177</v>
      </c>
      <c r="H23" s="253" t="s">
        <v>177</v>
      </c>
      <c r="I23" s="253" t="s">
        <v>177</v>
      </c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</row>
    <row r="24" spans="1:74" x14ac:dyDescent="0.2">
      <c r="A24" s="250">
        <v>0</v>
      </c>
      <c r="B24" s="248" t="s">
        <v>1210</v>
      </c>
      <c r="C24" s="253" t="s">
        <v>177</v>
      </c>
      <c r="D24" s="253" t="s">
        <v>177</v>
      </c>
      <c r="E24" s="253" t="s">
        <v>177</v>
      </c>
      <c r="F24" s="253" t="s">
        <v>177</v>
      </c>
      <c r="G24" s="253" t="s">
        <v>177</v>
      </c>
      <c r="H24" s="253" t="s">
        <v>177</v>
      </c>
      <c r="I24" s="253" t="s">
        <v>177</v>
      </c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253"/>
      <c r="BH24" s="253"/>
      <c r="BI24" s="253"/>
      <c r="BJ24" s="253"/>
      <c r="BK24" s="253"/>
      <c r="BL24" s="253"/>
      <c r="BM24" s="253"/>
      <c r="BN24" s="253"/>
      <c r="BO24" s="253"/>
      <c r="BP24" s="253"/>
      <c r="BQ24" s="253"/>
      <c r="BR24" s="253"/>
      <c r="BS24" s="253"/>
      <c r="BT24" s="253"/>
      <c r="BU24" s="253"/>
      <c r="BV24" s="253"/>
    </row>
    <row r="25" spans="1:74" ht="25.5" x14ac:dyDescent="0.2">
      <c r="A25" s="250">
        <v>0</v>
      </c>
      <c r="B25" s="248" t="s">
        <v>1211</v>
      </c>
      <c r="C25" s="253" t="s">
        <v>177</v>
      </c>
      <c r="D25" s="253" t="s">
        <v>177</v>
      </c>
      <c r="E25" s="253" t="s">
        <v>177</v>
      </c>
      <c r="F25" s="253" t="s">
        <v>177</v>
      </c>
      <c r="G25" s="253" t="s">
        <v>177</v>
      </c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</row>
    <row r="26" spans="1:74" x14ac:dyDescent="0.2">
      <c r="A26" s="250">
        <v>0</v>
      </c>
      <c r="B26" s="248" t="s">
        <v>1212</v>
      </c>
      <c r="C26" s="253" t="s">
        <v>177</v>
      </c>
      <c r="D26" s="253" t="s">
        <v>177</v>
      </c>
      <c r="E26" s="253" t="s">
        <v>177</v>
      </c>
      <c r="F26" s="253" t="s">
        <v>177</v>
      </c>
      <c r="G26" s="253" t="s">
        <v>177</v>
      </c>
      <c r="H26" s="253" t="s">
        <v>177</v>
      </c>
      <c r="I26" s="253" t="s">
        <v>177</v>
      </c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</row>
    <row r="27" spans="1:74" x14ac:dyDescent="0.2">
      <c r="A27" s="250">
        <v>0</v>
      </c>
      <c r="B27" s="248" t="s">
        <v>1213</v>
      </c>
      <c r="C27" s="253" t="s">
        <v>177</v>
      </c>
      <c r="D27" s="253" t="s">
        <v>177</v>
      </c>
      <c r="E27" s="253" t="s">
        <v>177</v>
      </c>
      <c r="F27" s="253" t="s">
        <v>177</v>
      </c>
      <c r="G27" s="253" t="s">
        <v>177</v>
      </c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</row>
    <row r="28" spans="1:74" x14ac:dyDescent="0.2">
      <c r="A28" s="250">
        <v>0</v>
      </c>
      <c r="B28" s="248" t="s">
        <v>1214</v>
      </c>
      <c r="C28" s="253" t="s">
        <v>177</v>
      </c>
      <c r="D28" s="253" t="s">
        <v>177</v>
      </c>
      <c r="E28" s="253" t="s">
        <v>177</v>
      </c>
      <c r="F28" s="253" t="s">
        <v>177</v>
      </c>
      <c r="G28" s="253" t="s">
        <v>177</v>
      </c>
      <c r="H28" s="253" t="s">
        <v>177</v>
      </c>
      <c r="I28" s="253" t="s">
        <v>177</v>
      </c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</row>
    <row r="29" spans="1:74" x14ac:dyDescent="0.2">
      <c r="A29" s="250">
        <v>0</v>
      </c>
      <c r="B29" s="248" t="s">
        <v>1215</v>
      </c>
      <c r="C29" s="253" t="s">
        <v>177</v>
      </c>
      <c r="D29" s="253" t="s">
        <v>177</v>
      </c>
      <c r="E29" s="253" t="s">
        <v>177</v>
      </c>
      <c r="F29" s="253" t="s">
        <v>177</v>
      </c>
      <c r="G29" s="253" t="s">
        <v>177</v>
      </c>
      <c r="H29" s="253" t="s">
        <v>177</v>
      </c>
      <c r="I29" s="253" t="s">
        <v>177</v>
      </c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</row>
    <row r="30" spans="1:74" x14ac:dyDescent="0.2">
      <c r="A30" s="250">
        <v>0</v>
      </c>
      <c r="B30" s="248" t="s">
        <v>1216</v>
      </c>
      <c r="C30" s="253" t="s">
        <v>177</v>
      </c>
      <c r="D30" s="253" t="s">
        <v>177</v>
      </c>
      <c r="E30" s="253" t="s">
        <v>177</v>
      </c>
      <c r="F30" s="253" t="s">
        <v>177</v>
      </c>
      <c r="G30" s="253" t="s">
        <v>177</v>
      </c>
      <c r="H30" s="253" t="s">
        <v>177</v>
      </c>
      <c r="I30" s="253" t="s">
        <v>177</v>
      </c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</row>
    <row r="31" spans="1:74" x14ac:dyDescent="0.2">
      <c r="A31" s="250">
        <v>0</v>
      </c>
      <c r="B31" s="248" t="s">
        <v>1217</v>
      </c>
      <c r="C31" s="253" t="s">
        <v>177</v>
      </c>
      <c r="D31" s="253" t="s">
        <v>177</v>
      </c>
      <c r="E31" s="253" t="s">
        <v>177</v>
      </c>
      <c r="F31" s="253" t="s">
        <v>177</v>
      </c>
      <c r="G31" s="253" t="s">
        <v>177</v>
      </c>
      <c r="H31" s="253" t="s">
        <v>177</v>
      </c>
      <c r="I31" s="253" t="s">
        <v>177</v>
      </c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</row>
    <row r="32" spans="1:74" x14ac:dyDescent="0.2">
      <c r="A32" s="250">
        <v>0</v>
      </c>
      <c r="B32" s="248" t="s">
        <v>1218</v>
      </c>
      <c r="C32" s="253" t="s">
        <v>177</v>
      </c>
      <c r="D32" s="253" t="s">
        <v>177</v>
      </c>
      <c r="E32" s="253" t="s">
        <v>177</v>
      </c>
      <c r="F32" s="253" t="s">
        <v>177</v>
      </c>
      <c r="G32" s="253" t="s">
        <v>177</v>
      </c>
      <c r="H32" s="253" t="s">
        <v>177</v>
      </c>
      <c r="I32" s="253" t="s">
        <v>177</v>
      </c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</row>
    <row r="33" spans="1:74" x14ac:dyDescent="0.2">
      <c r="A33" s="250">
        <v>0</v>
      </c>
      <c r="B33" s="248" t="s">
        <v>1219</v>
      </c>
      <c r="C33" s="253" t="s">
        <v>177</v>
      </c>
      <c r="D33" s="253" t="s">
        <v>177</v>
      </c>
      <c r="E33" s="253" t="s">
        <v>177</v>
      </c>
      <c r="F33" s="253" t="s">
        <v>177</v>
      </c>
      <c r="G33" s="253" t="s">
        <v>177</v>
      </c>
      <c r="H33" s="253" t="s">
        <v>177</v>
      </c>
      <c r="I33" s="253" t="s">
        <v>177</v>
      </c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</row>
    <row r="34" spans="1:74" x14ac:dyDescent="0.2">
      <c r="A34" s="250">
        <v>0</v>
      </c>
      <c r="B34" s="248" t="s">
        <v>1220</v>
      </c>
      <c r="C34" s="253" t="s">
        <v>177</v>
      </c>
      <c r="D34" s="253" t="s">
        <v>177</v>
      </c>
      <c r="E34" s="253" t="s">
        <v>177</v>
      </c>
      <c r="F34" s="253" t="s">
        <v>177</v>
      </c>
      <c r="G34" s="253" t="s">
        <v>177</v>
      </c>
      <c r="H34" s="253" t="s">
        <v>177</v>
      </c>
      <c r="I34" s="253" t="s">
        <v>177</v>
      </c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3"/>
      <c r="BS34" s="253"/>
      <c r="BT34" s="253"/>
      <c r="BU34" s="253"/>
      <c r="BV34" s="253"/>
    </row>
    <row r="35" spans="1:74" x14ac:dyDescent="0.2">
      <c r="A35" s="250">
        <v>0</v>
      </c>
      <c r="B35" s="248" t="s">
        <v>1221</v>
      </c>
      <c r="C35" s="253" t="s">
        <v>177</v>
      </c>
      <c r="D35" s="253" t="s">
        <v>177</v>
      </c>
      <c r="E35" s="253" t="s">
        <v>177</v>
      </c>
      <c r="F35" s="253" t="s">
        <v>177</v>
      </c>
      <c r="G35" s="253" t="s">
        <v>177</v>
      </c>
      <c r="H35" s="253" t="s">
        <v>177</v>
      </c>
      <c r="I35" s="253" t="s">
        <v>177</v>
      </c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3"/>
      <c r="BR35" s="253"/>
      <c r="BS35" s="253"/>
      <c r="BT35" s="253"/>
      <c r="BU35" s="253"/>
      <c r="BV35" s="253"/>
    </row>
    <row r="36" spans="1:74" x14ac:dyDescent="0.2">
      <c r="A36" s="250">
        <v>0</v>
      </c>
      <c r="B36" s="248" t="s">
        <v>1222</v>
      </c>
      <c r="C36" s="253" t="s">
        <v>177</v>
      </c>
      <c r="D36" s="253"/>
      <c r="E36" s="253" t="s">
        <v>177</v>
      </c>
      <c r="F36" s="253" t="s">
        <v>177</v>
      </c>
      <c r="G36" s="253" t="s">
        <v>177</v>
      </c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</row>
    <row r="37" spans="1:74" x14ac:dyDescent="0.2">
      <c r="A37" s="250">
        <v>0</v>
      </c>
      <c r="B37" s="248" t="s">
        <v>1223</v>
      </c>
      <c r="C37" s="253" t="s">
        <v>177</v>
      </c>
      <c r="D37" s="253" t="s">
        <v>177</v>
      </c>
      <c r="E37" s="253" t="s">
        <v>177</v>
      </c>
      <c r="F37" s="253" t="s">
        <v>177</v>
      </c>
      <c r="G37" s="253" t="s">
        <v>177</v>
      </c>
      <c r="H37" s="253" t="s">
        <v>177</v>
      </c>
      <c r="I37" s="253" t="s">
        <v>177</v>
      </c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</row>
    <row r="38" spans="1:74" x14ac:dyDescent="0.2">
      <c r="A38" s="250">
        <v>0</v>
      </c>
      <c r="B38" s="248" t="s">
        <v>1224</v>
      </c>
      <c r="C38" s="253" t="s">
        <v>177</v>
      </c>
      <c r="D38" s="253" t="s">
        <v>177</v>
      </c>
      <c r="E38" s="253" t="s">
        <v>177</v>
      </c>
      <c r="F38" s="253" t="s">
        <v>177</v>
      </c>
      <c r="G38" s="253" t="s">
        <v>177</v>
      </c>
      <c r="H38" s="253" t="s">
        <v>177</v>
      </c>
      <c r="I38" s="253" t="s">
        <v>177</v>
      </c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</row>
    <row r="39" spans="1:74" x14ac:dyDescent="0.2">
      <c r="A39" s="250">
        <v>0</v>
      </c>
      <c r="B39" s="248" t="s">
        <v>1225</v>
      </c>
      <c r="C39" s="253" t="s">
        <v>177</v>
      </c>
      <c r="D39" s="253" t="s">
        <v>177</v>
      </c>
      <c r="E39" s="253" t="s">
        <v>177</v>
      </c>
      <c r="F39" s="253" t="s">
        <v>177</v>
      </c>
      <c r="G39" s="253" t="s">
        <v>177</v>
      </c>
      <c r="H39" s="253" t="s">
        <v>177</v>
      </c>
      <c r="I39" s="253" t="s">
        <v>177</v>
      </c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</row>
    <row r="40" spans="1:74" x14ac:dyDescent="0.2">
      <c r="A40" s="250">
        <v>0</v>
      </c>
      <c r="B40" s="248" t="s">
        <v>1226</v>
      </c>
      <c r="C40" s="253" t="s">
        <v>177</v>
      </c>
      <c r="D40" s="253" t="s">
        <v>177</v>
      </c>
      <c r="E40" s="253" t="s">
        <v>177</v>
      </c>
      <c r="F40" s="253" t="s">
        <v>177</v>
      </c>
      <c r="G40" s="253" t="s">
        <v>177</v>
      </c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</row>
    <row r="41" spans="1:74" x14ac:dyDescent="0.2">
      <c r="A41" s="250">
        <v>0</v>
      </c>
      <c r="B41" s="248" t="s">
        <v>1227</v>
      </c>
      <c r="C41" s="253" t="s">
        <v>177</v>
      </c>
      <c r="D41" s="253" t="s">
        <v>177</v>
      </c>
      <c r="E41" s="253" t="s">
        <v>177</v>
      </c>
      <c r="F41" s="253" t="s">
        <v>177</v>
      </c>
      <c r="G41" s="253" t="s">
        <v>177</v>
      </c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</row>
    <row r="42" spans="1:74" x14ac:dyDescent="0.2">
      <c r="A42" s="250">
        <v>0</v>
      </c>
      <c r="B42" s="248" t="s">
        <v>1228</v>
      </c>
      <c r="C42" s="253" t="s">
        <v>177</v>
      </c>
      <c r="D42" s="253" t="s">
        <v>177</v>
      </c>
      <c r="E42" s="253" t="s">
        <v>177</v>
      </c>
      <c r="F42" s="253" t="s">
        <v>177</v>
      </c>
      <c r="G42" s="253" t="s">
        <v>177</v>
      </c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</row>
    <row r="43" spans="1:74" x14ac:dyDescent="0.2">
      <c r="A43" s="250">
        <v>1</v>
      </c>
      <c r="B43" s="248" t="s">
        <v>1229</v>
      </c>
      <c r="C43" s="253">
        <v>9</v>
      </c>
      <c r="D43" s="253"/>
      <c r="E43" s="253" t="s">
        <v>177</v>
      </c>
      <c r="F43" s="253"/>
      <c r="G43" s="253">
        <v>7</v>
      </c>
      <c r="H43" s="253">
        <v>8</v>
      </c>
      <c r="I43" s="253" t="s">
        <v>177</v>
      </c>
      <c r="J43" s="253">
        <v>7</v>
      </c>
      <c r="K43" s="253"/>
      <c r="L43" s="253">
        <v>10</v>
      </c>
      <c r="M43" s="253"/>
      <c r="N43" s="253"/>
      <c r="O43" s="253"/>
      <c r="P43" s="253" t="s">
        <v>177</v>
      </c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 t="s">
        <v>177</v>
      </c>
      <c r="BU43" s="253"/>
      <c r="BV43" s="253"/>
    </row>
    <row r="44" spans="1:74" x14ac:dyDescent="0.2">
      <c r="A44" s="250">
        <v>1</v>
      </c>
      <c r="B44" s="248" t="s">
        <v>1230</v>
      </c>
      <c r="C44" s="253">
        <v>9</v>
      </c>
      <c r="D44" s="253" t="s">
        <v>177</v>
      </c>
      <c r="E44" s="253" t="s">
        <v>177</v>
      </c>
      <c r="F44" s="253" t="s">
        <v>177</v>
      </c>
      <c r="G44" s="253">
        <v>9</v>
      </c>
      <c r="H44" s="253">
        <v>9</v>
      </c>
      <c r="I44" s="253">
        <v>8</v>
      </c>
      <c r="J44" s="253">
        <v>9</v>
      </c>
      <c r="K44" s="253"/>
      <c r="L44" s="253">
        <v>10</v>
      </c>
      <c r="M44" s="253">
        <v>10</v>
      </c>
      <c r="N44" s="253"/>
      <c r="O44" s="253"/>
      <c r="P44" s="253">
        <v>10</v>
      </c>
      <c r="Q44" s="253"/>
      <c r="R44" s="253" t="s">
        <v>177</v>
      </c>
      <c r="S44" s="253"/>
      <c r="T44" s="253"/>
      <c r="U44" s="253">
        <v>9</v>
      </c>
      <c r="V44" s="253"/>
      <c r="W44" s="253" t="s">
        <v>177</v>
      </c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 t="s">
        <v>177</v>
      </c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 t="s">
        <v>177</v>
      </c>
      <c r="BU44" s="253"/>
      <c r="BV44" s="253"/>
    </row>
    <row r="45" spans="1:74" x14ac:dyDescent="0.2">
      <c r="A45" s="250">
        <v>2</v>
      </c>
      <c r="B45" s="248" t="s">
        <v>1231</v>
      </c>
      <c r="C45" s="253">
        <v>6</v>
      </c>
      <c r="D45" s="253">
        <v>9</v>
      </c>
      <c r="E45" s="253" t="s">
        <v>177</v>
      </c>
      <c r="F45" s="253">
        <v>7</v>
      </c>
      <c r="G45" s="253">
        <v>8</v>
      </c>
      <c r="H45" s="253">
        <v>9</v>
      </c>
      <c r="I45" s="253">
        <v>7</v>
      </c>
      <c r="J45" s="253"/>
      <c r="K45" s="253"/>
      <c r="L45" s="253"/>
      <c r="M45" s="253"/>
      <c r="N45" s="253">
        <v>9</v>
      </c>
      <c r="O45" s="253">
        <v>7</v>
      </c>
      <c r="P45" s="253">
        <v>7</v>
      </c>
      <c r="Q45" s="253" t="s">
        <v>177</v>
      </c>
      <c r="R45" s="253"/>
      <c r="S45" s="253" t="s">
        <v>177</v>
      </c>
      <c r="T45" s="253" t="s">
        <v>177</v>
      </c>
      <c r="U45" s="253">
        <v>9</v>
      </c>
      <c r="V45" s="253"/>
      <c r="W45" s="253" t="s">
        <v>177</v>
      </c>
      <c r="X45" s="253"/>
      <c r="Y45" s="253"/>
      <c r="Z45" s="253" t="s">
        <v>177</v>
      </c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>
        <v>10</v>
      </c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</row>
    <row r="46" spans="1:74" x14ac:dyDescent="0.2">
      <c r="A46" s="250">
        <v>2</v>
      </c>
      <c r="B46" s="248" t="s">
        <v>1232</v>
      </c>
      <c r="C46" s="253">
        <v>9</v>
      </c>
      <c r="D46" s="253">
        <v>9</v>
      </c>
      <c r="E46" s="253">
        <v>10</v>
      </c>
      <c r="F46" s="253">
        <v>10</v>
      </c>
      <c r="G46" s="253">
        <v>9</v>
      </c>
      <c r="H46" s="253">
        <v>9</v>
      </c>
      <c r="I46" s="253">
        <v>9</v>
      </c>
      <c r="J46" s="253">
        <v>9</v>
      </c>
      <c r="K46" s="253"/>
      <c r="L46" s="253">
        <v>10</v>
      </c>
      <c r="M46" s="253">
        <v>10</v>
      </c>
      <c r="N46" s="253">
        <v>9</v>
      </c>
      <c r="O46" s="253">
        <v>10</v>
      </c>
      <c r="P46" s="253">
        <v>9</v>
      </c>
      <c r="Q46" s="253" t="s">
        <v>177</v>
      </c>
      <c r="R46" s="253" t="s">
        <v>177</v>
      </c>
      <c r="S46" s="253">
        <v>10</v>
      </c>
      <c r="T46" s="253" t="s">
        <v>177</v>
      </c>
      <c r="U46" s="253">
        <v>9</v>
      </c>
      <c r="V46" s="253"/>
      <c r="W46" s="253"/>
      <c r="X46" s="253"/>
      <c r="Y46" s="253"/>
      <c r="Z46" s="253" t="s">
        <v>177</v>
      </c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3" t="s">
        <v>177</v>
      </c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 t="s">
        <v>177</v>
      </c>
      <c r="BU46" s="253"/>
      <c r="BV46" s="253"/>
    </row>
    <row r="47" spans="1:74" x14ac:dyDescent="0.2">
      <c r="A47" s="250">
        <v>2</v>
      </c>
      <c r="B47" s="248" t="s">
        <v>1233</v>
      </c>
      <c r="C47" s="253">
        <v>9</v>
      </c>
      <c r="D47" s="253">
        <v>9</v>
      </c>
      <c r="E47" s="253">
        <v>10</v>
      </c>
      <c r="F47" s="253">
        <v>9</v>
      </c>
      <c r="G47" s="253">
        <v>9</v>
      </c>
      <c r="H47" s="253">
        <v>10</v>
      </c>
      <c r="I47" s="253">
        <v>10</v>
      </c>
      <c r="J47" s="253"/>
      <c r="K47" s="253" t="s">
        <v>177</v>
      </c>
      <c r="L47" s="253">
        <v>9</v>
      </c>
      <c r="M47" s="253"/>
      <c r="N47" s="253">
        <v>9</v>
      </c>
      <c r="O47" s="253">
        <v>9</v>
      </c>
      <c r="P47" s="253">
        <v>9</v>
      </c>
      <c r="Q47" s="253" t="s">
        <v>177</v>
      </c>
      <c r="R47" s="253">
        <v>9</v>
      </c>
      <c r="S47" s="253" t="s">
        <v>177</v>
      </c>
      <c r="T47" s="253" t="s">
        <v>177</v>
      </c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>
        <v>10</v>
      </c>
      <c r="BC47" s="253"/>
      <c r="BD47" s="253"/>
      <c r="BE47" s="253"/>
      <c r="BF47" s="253" t="s">
        <v>177</v>
      </c>
      <c r="BG47" s="253"/>
      <c r="BH47" s="253"/>
      <c r="BI47" s="253"/>
      <c r="BJ47" s="253"/>
      <c r="BK47" s="253"/>
      <c r="BL47" s="253"/>
      <c r="BM47" s="253"/>
      <c r="BN47" s="253"/>
      <c r="BO47" s="253"/>
      <c r="BP47" s="253"/>
      <c r="BQ47" s="253"/>
      <c r="BR47" s="253"/>
      <c r="BS47" s="253"/>
      <c r="BT47" s="253"/>
      <c r="BU47" s="253"/>
      <c r="BV47" s="253"/>
    </row>
    <row r="48" spans="1:74" x14ac:dyDescent="0.2">
      <c r="A48" s="250">
        <v>2</v>
      </c>
      <c r="B48" s="248" t="s">
        <v>1234</v>
      </c>
      <c r="C48" s="253">
        <v>9</v>
      </c>
      <c r="D48" s="253">
        <v>9</v>
      </c>
      <c r="E48" s="253">
        <v>10</v>
      </c>
      <c r="F48" s="253">
        <v>10</v>
      </c>
      <c r="G48" s="253">
        <v>9</v>
      </c>
      <c r="H48" s="253">
        <v>9</v>
      </c>
      <c r="I48" s="253">
        <v>10</v>
      </c>
      <c r="J48" s="253">
        <v>10</v>
      </c>
      <c r="K48" s="253">
        <v>10</v>
      </c>
      <c r="L48" s="253">
        <v>10</v>
      </c>
      <c r="M48" s="253">
        <v>10</v>
      </c>
      <c r="N48" s="253">
        <v>10</v>
      </c>
      <c r="O48" s="253">
        <v>10</v>
      </c>
      <c r="P48" s="253">
        <v>10</v>
      </c>
      <c r="Q48" s="253" t="s">
        <v>177</v>
      </c>
      <c r="R48" s="253" t="s">
        <v>177</v>
      </c>
      <c r="S48" s="253" t="s">
        <v>177</v>
      </c>
      <c r="T48" s="253" t="s">
        <v>177</v>
      </c>
      <c r="U48" s="253" t="s">
        <v>177</v>
      </c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3"/>
      <c r="AX48" s="253"/>
      <c r="AY48" s="253"/>
      <c r="AZ48" s="253"/>
      <c r="BA48" s="253"/>
      <c r="BB48" s="253" t="s">
        <v>177</v>
      </c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3"/>
      <c r="BQ48" s="253"/>
      <c r="BR48" s="253"/>
      <c r="BS48" s="253"/>
      <c r="BT48" s="253" t="s">
        <v>177</v>
      </c>
      <c r="BU48" s="253"/>
      <c r="BV48" s="253"/>
    </row>
    <row r="49" spans="1:74" x14ac:dyDescent="0.2">
      <c r="A49" s="250">
        <v>2</v>
      </c>
      <c r="B49" s="248" t="s">
        <v>1235</v>
      </c>
      <c r="C49" s="253">
        <v>9</v>
      </c>
      <c r="D49" s="253">
        <v>9</v>
      </c>
      <c r="E49" s="253">
        <v>9</v>
      </c>
      <c r="F49" s="253">
        <v>10</v>
      </c>
      <c r="G49" s="253">
        <v>10</v>
      </c>
      <c r="H49" s="253">
        <v>10</v>
      </c>
      <c r="I49" s="253">
        <v>9</v>
      </c>
      <c r="J49" s="253">
        <v>9</v>
      </c>
      <c r="K49" s="253">
        <v>8</v>
      </c>
      <c r="L49" s="253">
        <v>8</v>
      </c>
      <c r="M49" s="253">
        <v>10</v>
      </c>
      <c r="N49" s="253">
        <v>9</v>
      </c>
      <c r="O49" s="253">
        <v>10</v>
      </c>
      <c r="P49" s="253">
        <v>10</v>
      </c>
      <c r="Q49" s="253">
        <v>9</v>
      </c>
      <c r="R49" s="253" t="s">
        <v>177</v>
      </c>
      <c r="S49" s="253" t="s">
        <v>177</v>
      </c>
      <c r="T49" s="253" t="s">
        <v>177</v>
      </c>
      <c r="U49" s="253" t="s">
        <v>177</v>
      </c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 t="s">
        <v>177</v>
      </c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 t="s">
        <v>177</v>
      </c>
      <c r="BU49" s="253"/>
      <c r="BV49" s="253"/>
    </row>
    <row r="50" spans="1:74" x14ac:dyDescent="0.2">
      <c r="A50" s="250">
        <v>2</v>
      </c>
      <c r="B50" s="248" t="s">
        <v>1236</v>
      </c>
      <c r="C50" s="253">
        <v>8</v>
      </c>
      <c r="D50" s="253">
        <v>8</v>
      </c>
      <c r="E50" s="253">
        <v>8</v>
      </c>
      <c r="F50" s="253">
        <v>10</v>
      </c>
      <c r="G50" s="253">
        <v>6</v>
      </c>
      <c r="H50" s="253">
        <v>8</v>
      </c>
      <c r="I50" s="253">
        <v>9</v>
      </c>
      <c r="J50" s="253"/>
      <c r="K50" s="253"/>
      <c r="L50" s="253"/>
      <c r="M50" s="253"/>
      <c r="N50" s="253"/>
      <c r="O50" s="253">
        <v>10</v>
      </c>
      <c r="P50" s="253">
        <v>7</v>
      </c>
      <c r="Q50" s="253"/>
      <c r="R50" s="253" t="s">
        <v>177</v>
      </c>
      <c r="S50" s="253" t="s">
        <v>177</v>
      </c>
      <c r="T50" s="253" t="s">
        <v>177</v>
      </c>
      <c r="U50" s="253" t="s">
        <v>177</v>
      </c>
      <c r="V50" s="253"/>
      <c r="W50" s="253">
        <v>9</v>
      </c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>
        <v>10</v>
      </c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</row>
    <row r="51" spans="1:74" x14ac:dyDescent="0.2">
      <c r="A51" s="250">
        <v>2</v>
      </c>
      <c r="B51" s="248" t="s">
        <v>1237</v>
      </c>
      <c r="C51" s="253">
        <v>8</v>
      </c>
      <c r="D51" s="253">
        <v>8</v>
      </c>
      <c r="E51" s="253" t="s">
        <v>191</v>
      </c>
      <c r="F51" s="253">
        <v>8</v>
      </c>
      <c r="G51" s="253">
        <v>8</v>
      </c>
      <c r="H51" s="253">
        <v>9</v>
      </c>
      <c r="I51" s="253">
        <v>9</v>
      </c>
      <c r="J51" s="253">
        <v>9</v>
      </c>
      <c r="K51" s="253" t="s">
        <v>177</v>
      </c>
      <c r="L51" s="253">
        <v>10</v>
      </c>
      <c r="M51" s="253">
        <v>9</v>
      </c>
      <c r="N51" s="253"/>
      <c r="O51" s="253"/>
      <c r="P51" s="253" t="s">
        <v>177</v>
      </c>
      <c r="Q51" s="253"/>
      <c r="R51" s="253"/>
      <c r="S51" s="253" t="s">
        <v>177</v>
      </c>
      <c r="T51" s="253"/>
      <c r="U51" s="253" t="s">
        <v>177</v>
      </c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 t="s">
        <v>177</v>
      </c>
      <c r="BR51" s="253"/>
      <c r="BS51" s="253"/>
      <c r="BT51" s="253" t="s">
        <v>177</v>
      </c>
      <c r="BU51" s="253"/>
      <c r="BV51" s="253"/>
    </row>
    <row r="52" spans="1:74" x14ac:dyDescent="0.2">
      <c r="A52" s="250">
        <v>2</v>
      </c>
      <c r="B52" s="248" t="s">
        <v>1238</v>
      </c>
      <c r="C52" s="253">
        <v>10</v>
      </c>
      <c r="D52" s="253">
        <v>10</v>
      </c>
      <c r="E52" s="253">
        <v>10</v>
      </c>
      <c r="F52" s="253">
        <v>10</v>
      </c>
      <c r="G52" s="253">
        <v>10</v>
      </c>
      <c r="H52" s="253">
        <v>10</v>
      </c>
      <c r="I52" s="253">
        <v>9</v>
      </c>
      <c r="J52" s="253">
        <v>10</v>
      </c>
      <c r="K52" s="253">
        <v>9</v>
      </c>
      <c r="L52" s="253">
        <v>10</v>
      </c>
      <c r="M52" s="253"/>
      <c r="N52" s="253">
        <v>10</v>
      </c>
      <c r="O52" s="253">
        <v>10</v>
      </c>
      <c r="P52" s="253">
        <v>10</v>
      </c>
      <c r="Q52" s="253">
        <v>10</v>
      </c>
      <c r="R52" s="253" t="s">
        <v>177</v>
      </c>
      <c r="S52" s="253" t="s">
        <v>177</v>
      </c>
      <c r="T52" s="253" t="s">
        <v>177</v>
      </c>
      <c r="U52" s="253" t="s">
        <v>177</v>
      </c>
      <c r="V52" s="253"/>
      <c r="W52" s="253">
        <v>9</v>
      </c>
      <c r="X52" s="253"/>
      <c r="Y52" s="253"/>
      <c r="Z52" s="253"/>
      <c r="AA52" s="253">
        <v>9</v>
      </c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 t="s">
        <v>177</v>
      </c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 t="s">
        <v>177</v>
      </c>
      <c r="BU52" s="253"/>
      <c r="BV52" s="253"/>
    </row>
    <row r="53" spans="1:74" x14ac:dyDescent="0.2">
      <c r="A53" s="250">
        <v>2</v>
      </c>
      <c r="B53" s="248" t="s">
        <v>1239</v>
      </c>
      <c r="C53" s="253">
        <v>8</v>
      </c>
      <c r="D53" s="253">
        <v>10</v>
      </c>
      <c r="E53" s="253">
        <v>10</v>
      </c>
      <c r="F53" s="253">
        <v>8</v>
      </c>
      <c r="G53" s="253">
        <v>7</v>
      </c>
      <c r="H53" s="253">
        <v>10</v>
      </c>
      <c r="I53" s="253">
        <v>9</v>
      </c>
      <c r="J53" s="253">
        <v>8</v>
      </c>
      <c r="K53" s="253">
        <v>9</v>
      </c>
      <c r="L53" s="253">
        <v>9</v>
      </c>
      <c r="M53" s="253">
        <v>8</v>
      </c>
      <c r="N53" s="253">
        <v>7</v>
      </c>
      <c r="O53" s="253">
        <v>10</v>
      </c>
      <c r="P53" s="253">
        <v>9</v>
      </c>
      <c r="Q53" s="253" t="s">
        <v>177</v>
      </c>
      <c r="R53" s="253" t="s">
        <v>177</v>
      </c>
      <c r="S53" s="253" t="s">
        <v>177</v>
      </c>
      <c r="T53" s="253" t="s">
        <v>177</v>
      </c>
      <c r="U53" s="253" t="s">
        <v>177</v>
      </c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253"/>
      <c r="BR53" s="253"/>
      <c r="BS53" s="253"/>
      <c r="BT53" s="253" t="s">
        <v>177</v>
      </c>
      <c r="BU53" s="253"/>
      <c r="BV53" s="253"/>
    </row>
    <row r="54" spans="1:74" x14ac:dyDescent="0.2">
      <c r="A54" s="250">
        <v>2</v>
      </c>
      <c r="B54" s="248" t="s">
        <v>1240</v>
      </c>
      <c r="C54" s="253">
        <v>9</v>
      </c>
      <c r="D54" s="253">
        <v>9</v>
      </c>
      <c r="E54" s="253">
        <v>8</v>
      </c>
      <c r="F54" s="253">
        <v>9</v>
      </c>
      <c r="G54" s="253">
        <v>10</v>
      </c>
      <c r="H54" s="253"/>
      <c r="I54" s="253">
        <v>10</v>
      </c>
      <c r="J54" s="253">
        <v>10</v>
      </c>
      <c r="K54" s="253"/>
      <c r="L54" s="253"/>
      <c r="M54" s="253">
        <v>9</v>
      </c>
      <c r="N54" s="253">
        <v>9</v>
      </c>
      <c r="O54" s="253">
        <v>8</v>
      </c>
      <c r="P54" s="253">
        <v>10</v>
      </c>
      <c r="Q54" s="253" t="s">
        <v>177</v>
      </c>
      <c r="R54" s="253" t="s">
        <v>177</v>
      </c>
      <c r="S54" s="253" t="s">
        <v>177</v>
      </c>
      <c r="T54" s="253" t="s">
        <v>177</v>
      </c>
      <c r="U54" s="253">
        <v>10</v>
      </c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3"/>
      <c r="AM54" s="253"/>
      <c r="AN54" s="253"/>
      <c r="AO54" s="253"/>
      <c r="AP54" s="253"/>
      <c r="AQ54" s="253"/>
      <c r="AR54" s="253"/>
      <c r="AS54" s="253"/>
      <c r="AT54" s="253"/>
      <c r="AU54" s="253"/>
      <c r="AV54" s="253"/>
      <c r="AW54" s="253"/>
      <c r="AX54" s="253"/>
      <c r="AY54" s="253"/>
      <c r="AZ54" s="253"/>
      <c r="BA54" s="253"/>
      <c r="BB54" s="253" t="s">
        <v>177</v>
      </c>
      <c r="BC54" s="253"/>
      <c r="BD54" s="253"/>
      <c r="BE54" s="253"/>
      <c r="BF54" s="253"/>
      <c r="BG54" s="253"/>
      <c r="BH54" s="253"/>
      <c r="BI54" s="253"/>
      <c r="BJ54" s="253"/>
      <c r="BK54" s="253"/>
      <c r="BL54" s="253"/>
      <c r="BM54" s="253"/>
      <c r="BN54" s="253"/>
      <c r="BO54" s="253"/>
      <c r="BP54" s="253"/>
      <c r="BQ54" s="253"/>
      <c r="BR54" s="253"/>
      <c r="BS54" s="253"/>
      <c r="BT54" s="253"/>
      <c r="BU54" s="253"/>
      <c r="BV54" s="253"/>
    </row>
    <row r="55" spans="1:74" x14ac:dyDescent="0.2">
      <c r="A55" s="250">
        <v>2</v>
      </c>
      <c r="B55" s="248" t="s">
        <v>1241</v>
      </c>
      <c r="C55" s="253">
        <v>8</v>
      </c>
      <c r="D55" s="253">
        <v>10</v>
      </c>
      <c r="E55" s="253">
        <v>7</v>
      </c>
      <c r="F55" s="253">
        <v>10</v>
      </c>
      <c r="G55" s="253">
        <v>8</v>
      </c>
      <c r="H55" s="253" t="s">
        <v>177</v>
      </c>
      <c r="I55" s="253">
        <v>7</v>
      </c>
      <c r="J55" s="253">
        <v>8</v>
      </c>
      <c r="K55" s="253"/>
      <c r="L55" s="253" t="s">
        <v>191</v>
      </c>
      <c r="M55" s="253"/>
      <c r="N55" s="253">
        <v>9</v>
      </c>
      <c r="O55" s="253">
        <v>9</v>
      </c>
      <c r="P55" s="253">
        <v>7</v>
      </c>
      <c r="Q55" s="253" t="s">
        <v>177</v>
      </c>
      <c r="R55" s="253" t="s">
        <v>177</v>
      </c>
      <c r="S55" s="253">
        <v>10</v>
      </c>
      <c r="T55" s="253" t="s">
        <v>177</v>
      </c>
      <c r="U55" s="253"/>
      <c r="V55" s="253"/>
      <c r="W55" s="253" t="s">
        <v>177</v>
      </c>
      <c r="X55" s="253"/>
      <c r="Y55" s="253"/>
      <c r="Z55" s="253"/>
      <c r="AA55" s="253"/>
      <c r="AB55" s="253"/>
      <c r="AC55" s="253"/>
      <c r="AD55" s="253">
        <v>7</v>
      </c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O55" s="253"/>
      <c r="AP55" s="253"/>
      <c r="AQ55" s="253"/>
      <c r="AR55" s="253"/>
      <c r="AS55" s="253"/>
      <c r="AT55" s="253"/>
      <c r="AU55" s="253"/>
      <c r="AV55" s="253"/>
      <c r="AW55" s="253"/>
      <c r="AX55" s="253"/>
      <c r="AY55" s="253"/>
      <c r="AZ55" s="253"/>
      <c r="BA55" s="253"/>
      <c r="BB55" s="253"/>
      <c r="BC55" s="253"/>
      <c r="BD55" s="253"/>
      <c r="BE55" s="253"/>
      <c r="BF55" s="253"/>
      <c r="BG55" s="253"/>
      <c r="BH55" s="253"/>
      <c r="BI55" s="253"/>
      <c r="BJ55" s="253"/>
      <c r="BK55" s="253"/>
      <c r="BL55" s="253"/>
      <c r="BM55" s="253"/>
      <c r="BN55" s="253"/>
      <c r="BO55" s="253"/>
      <c r="BP55" s="253"/>
      <c r="BQ55" s="253"/>
      <c r="BR55" s="253"/>
      <c r="BS55" s="253"/>
      <c r="BT55" s="253" t="s">
        <v>177</v>
      </c>
      <c r="BU55" s="253"/>
      <c r="BV55" s="253"/>
    </row>
    <row r="56" spans="1:74" x14ac:dyDescent="0.2">
      <c r="A56" s="250">
        <v>2</v>
      </c>
      <c r="B56" s="248" t="s">
        <v>1242</v>
      </c>
      <c r="C56" s="253">
        <v>8</v>
      </c>
      <c r="D56" s="253">
        <v>9</v>
      </c>
      <c r="E56" s="253">
        <v>9</v>
      </c>
      <c r="F56" s="253">
        <v>9</v>
      </c>
      <c r="G56" s="253">
        <v>9</v>
      </c>
      <c r="H56" s="253">
        <v>10</v>
      </c>
      <c r="I56" s="253">
        <v>10</v>
      </c>
      <c r="J56" s="253">
        <v>10</v>
      </c>
      <c r="K56" s="253">
        <v>10</v>
      </c>
      <c r="L56" s="253">
        <v>10</v>
      </c>
      <c r="M56" s="253">
        <v>9</v>
      </c>
      <c r="N56" s="253">
        <v>9</v>
      </c>
      <c r="O56" s="253">
        <v>9</v>
      </c>
      <c r="P56" s="253">
        <v>9</v>
      </c>
      <c r="Q56" s="253" t="s">
        <v>177</v>
      </c>
      <c r="R56" s="253" t="s">
        <v>177</v>
      </c>
      <c r="S56" s="253">
        <v>10</v>
      </c>
      <c r="T56" s="253" t="s">
        <v>177</v>
      </c>
      <c r="U56" s="253" t="s">
        <v>177</v>
      </c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3"/>
      <c r="AR56" s="253"/>
      <c r="AS56" s="253"/>
      <c r="AT56" s="253"/>
      <c r="AU56" s="253"/>
      <c r="AV56" s="253"/>
      <c r="AW56" s="253"/>
      <c r="AX56" s="253"/>
      <c r="AY56" s="253"/>
      <c r="AZ56" s="253"/>
      <c r="BA56" s="253"/>
      <c r="BB56" s="253"/>
      <c r="BC56" s="253"/>
      <c r="BD56" s="253"/>
      <c r="BE56" s="253"/>
      <c r="BF56" s="253"/>
      <c r="BG56" s="253"/>
      <c r="BH56" s="253"/>
      <c r="BI56" s="253"/>
      <c r="BJ56" s="253"/>
      <c r="BK56" s="253"/>
      <c r="BL56" s="253"/>
      <c r="BM56" s="253"/>
      <c r="BN56" s="253"/>
      <c r="BO56" s="253"/>
      <c r="BP56" s="253"/>
      <c r="BQ56" s="253"/>
      <c r="BR56" s="253"/>
      <c r="BS56" s="253"/>
      <c r="BT56" s="253" t="s">
        <v>177</v>
      </c>
      <c r="BU56" s="253"/>
      <c r="BV56" s="253"/>
    </row>
    <row r="57" spans="1:74" x14ac:dyDescent="0.2">
      <c r="A57" s="250">
        <v>2</v>
      </c>
      <c r="B57" s="248" t="s">
        <v>1243</v>
      </c>
      <c r="C57" s="253">
        <v>9</v>
      </c>
      <c r="D57" s="253">
        <v>10</v>
      </c>
      <c r="E57" s="253">
        <v>10</v>
      </c>
      <c r="F57" s="253">
        <v>10</v>
      </c>
      <c r="G57" s="253">
        <v>10</v>
      </c>
      <c r="H57" s="253">
        <v>10</v>
      </c>
      <c r="I57" s="253">
        <v>10</v>
      </c>
      <c r="J57" s="253">
        <v>10</v>
      </c>
      <c r="K57" s="253">
        <v>9</v>
      </c>
      <c r="L57" s="253">
        <v>10</v>
      </c>
      <c r="M57" s="253">
        <v>9</v>
      </c>
      <c r="N57" s="253">
        <v>9</v>
      </c>
      <c r="O57" s="253">
        <v>10</v>
      </c>
      <c r="P57" s="253">
        <v>10</v>
      </c>
      <c r="Q57" s="253">
        <v>9</v>
      </c>
      <c r="R57" s="253">
        <v>10</v>
      </c>
      <c r="S57" s="253" t="s">
        <v>177</v>
      </c>
      <c r="T57" s="253" t="s">
        <v>177</v>
      </c>
      <c r="U57" s="253" t="s">
        <v>177</v>
      </c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  <c r="AK57" s="253" t="s">
        <v>177</v>
      </c>
      <c r="AL57" s="253"/>
      <c r="AM57" s="253"/>
      <c r="AN57" s="253"/>
      <c r="AO57" s="253"/>
      <c r="AP57" s="253"/>
      <c r="AQ57" s="253"/>
      <c r="AR57" s="253"/>
      <c r="AS57" s="253"/>
      <c r="AT57" s="253"/>
      <c r="AU57" s="253"/>
      <c r="AV57" s="253"/>
      <c r="AW57" s="253"/>
      <c r="AX57" s="253"/>
      <c r="AY57" s="253"/>
      <c r="AZ57" s="253"/>
      <c r="BA57" s="253"/>
      <c r="BB57" s="253" t="s">
        <v>177</v>
      </c>
      <c r="BC57" s="253"/>
      <c r="BD57" s="253"/>
      <c r="BE57" s="253"/>
      <c r="BF57" s="253"/>
      <c r="BG57" s="253"/>
      <c r="BH57" s="253"/>
      <c r="BI57" s="253"/>
      <c r="BJ57" s="253"/>
      <c r="BK57" s="253"/>
      <c r="BL57" s="253"/>
      <c r="BM57" s="253"/>
      <c r="BN57" s="253"/>
      <c r="BO57" s="253"/>
      <c r="BP57" s="253"/>
      <c r="BQ57" s="253"/>
      <c r="BR57" s="253"/>
      <c r="BS57" s="253"/>
      <c r="BT57" s="253" t="s">
        <v>177</v>
      </c>
      <c r="BU57" s="253"/>
      <c r="BV57" s="253"/>
    </row>
    <row r="58" spans="1:74" ht="25.5" x14ac:dyDescent="0.2">
      <c r="A58" s="250">
        <v>2</v>
      </c>
      <c r="B58" s="248" t="s">
        <v>1244</v>
      </c>
      <c r="C58" s="253">
        <v>8</v>
      </c>
      <c r="D58" s="253">
        <v>9</v>
      </c>
      <c r="E58" s="253">
        <v>10</v>
      </c>
      <c r="F58" s="253">
        <v>9</v>
      </c>
      <c r="G58" s="253">
        <v>10</v>
      </c>
      <c r="H58" s="253">
        <v>9</v>
      </c>
      <c r="I58" s="253">
        <v>8</v>
      </c>
      <c r="J58" s="253">
        <v>9</v>
      </c>
      <c r="K58" s="253">
        <v>9</v>
      </c>
      <c r="L58" s="253">
        <v>8</v>
      </c>
      <c r="M58" s="253">
        <v>9</v>
      </c>
      <c r="N58" s="253">
        <v>9</v>
      </c>
      <c r="O58" s="253">
        <v>7</v>
      </c>
      <c r="P58" s="253">
        <v>10</v>
      </c>
      <c r="Q58" s="253">
        <v>9</v>
      </c>
      <c r="R58" s="253" t="s">
        <v>177</v>
      </c>
      <c r="S58" s="253" t="s">
        <v>177</v>
      </c>
      <c r="T58" s="253" t="s">
        <v>177</v>
      </c>
      <c r="U58" s="253" t="s">
        <v>177</v>
      </c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3"/>
      <c r="AT58" s="253"/>
      <c r="AU58" s="253"/>
      <c r="AV58" s="253"/>
      <c r="AW58" s="253"/>
      <c r="AX58" s="253"/>
      <c r="AY58" s="253"/>
      <c r="AZ58" s="253"/>
      <c r="BA58" s="253"/>
      <c r="BB58" s="253">
        <v>8</v>
      </c>
      <c r="BC58" s="253"/>
      <c r="BD58" s="253"/>
      <c r="BE58" s="253"/>
      <c r="BF58" s="253"/>
      <c r="BG58" s="253"/>
      <c r="BH58" s="253" t="s">
        <v>177</v>
      </c>
      <c r="BI58" s="253"/>
      <c r="BJ58" s="253"/>
      <c r="BK58" s="253"/>
      <c r="BL58" s="253"/>
      <c r="BM58" s="253"/>
      <c r="BN58" s="253"/>
      <c r="BO58" s="253"/>
      <c r="BP58" s="253"/>
      <c r="BQ58" s="253"/>
      <c r="BR58" s="253"/>
      <c r="BS58" s="253"/>
      <c r="BT58" s="253" t="s">
        <v>177</v>
      </c>
      <c r="BU58" s="253"/>
      <c r="BV58" s="253"/>
    </row>
    <row r="59" spans="1:74" x14ac:dyDescent="0.2">
      <c r="A59" s="250">
        <v>2</v>
      </c>
      <c r="B59" s="248" t="s">
        <v>1245</v>
      </c>
      <c r="C59" s="253">
        <v>9</v>
      </c>
      <c r="D59" s="253">
        <v>10</v>
      </c>
      <c r="E59" s="253">
        <v>10</v>
      </c>
      <c r="F59" s="253">
        <v>10</v>
      </c>
      <c r="G59" s="253">
        <v>10</v>
      </c>
      <c r="H59" s="253">
        <v>9</v>
      </c>
      <c r="I59" s="253">
        <v>10</v>
      </c>
      <c r="J59" s="253">
        <v>10</v>
      </c>
      <c r="K59" s="253">
        <v>10</v>
      </c>
      <c r="L59" s="253">
        <v>8</v>
      </c>
      <c r="M59" s="253">
        <v>10</v>
      </c>
      <c r="N59" s="253">
        <v>9</v>
      </c>
      <c r="O59" s="253">
        <v>10</v>
      </c>
      <c r="P59" s="253">
        <v>10</v>
      </c>
      <c r="Q59" s="253">
        <v>10</v>
      </c>
      <c r="R59" s="253" t="s">
        <v>177</v>
      </c>
      <c r="S59" s="253" t="s">
        <v>177</v>
      </c>
      <c r="T59" s="253" t="s">
        <v>177</v>
      </c>
      <c r="U59" s="253" t="s">
        <v>177</v>
      </c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3"/>
      <c r="AM59" s="253"/>
      <c r="AN59" s="253"/>
      <c r="AO59" s="253"/>
      <c r="AP59" s="253"/>
      <c r="AQ59" s="253"/>
      <c r="AR59" s="253"/>
      <c r="AS59" s="253"/>
      <c r="AT59" s="253"/>
      <c r="AU59" s="253"/>
      <c r="AV59" s="253"/>
      <c r="AW59" s="253"/>
      <c r="AX59" s="253"/>
      <c r="AY59" s="253"/>
      <c r="AZ59" s="253"/>
      <c r="BA59" s="253"/>
      <c r="BB59" s="253">
        <v>9</v>
      </c>
      <c r="BC59" s="253"/>
      <c r="BD59" s="253"/>
      <c r="BE59" s="253"/>
      <c r="BF59" s="253"/>
      <c r="BG59" s="253"/>
      <c r="BH59" s="253" t="s">
        <v>177</v>
      </c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 t="s">
        <v>177</v>
      </c>
      <c r="BU59" s="253"/>
      <c r="BV59" s="253"/>
    </row>
    <row r="60" spans="1:74" ht="25.5" x14ac:dyDescent="0.2">
      <c r="A60" s="250">
        <v>2</v>
      </c>
      <c r="B60" s="248" t="s">
        <v>1246</v>
      </c>
      <c r="C60" s="253">
        <v>9</v>
      </c>
      <c r="D60" s="253">
        <v>10</v>
      </c>
      <c r="E60" s="253">
        <v>10</v>
      </c>
      <c r="F60" s="253">
        <v>9</v>
      </c>
      <c r="G60" s="253">
        <v>10</v>
      </c>
      <c r="H60" s="253">
        <v>9</v>
      </c>
      <c r="I60" s="253">
        <v>10</v>
      </c>
      <c r="J60" s="253">
        <v>10</v>
      </c>
      <c r="K60" s="253">
        <v>10</v>
      </c>
      <c r="L60" s="253">
        <v>10</v>
      </c>
      <c r="M60" s="253">
        <v>10</v>
      </c>
      <c r="N60" s="253">
        <v>9</v>
      </c>
      <c r="O60" s="253">
        <v>10</v>
      </c>
      <c r="P60" s="253">
        <v>9</v>
      </c>
      <c r="Q60" s="253" t="s">
        <v>177</v>
      </c>
      <c r="R60" s="253" t="s">
        <v>177</v>
      </c>
      <c r="S60" s="253" t="s">
        <v>177</v>
      </c>
      <c r="T60" s="253" t="s">
        <v>177</v>
      </c>
      <c r="U60" s="253">
        <v>10</v>
      </c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  <c r="AK60" s="253"/>
      <c r="AL60" s="253"/>
      <c r="AM60" s="253"/>
      <c r="AN60" s="253"/>
      <c r="AO60" s="253"/>
      <c r="AP60" s="253"/>
      <c r="AQ60" s="253"/>
      <c r="AR60" s="253"/>
      <c r="AS60" s="253"/>
      <c r="AT60" s="253"/>
      <c r="AU60" s="253"/>
      <c r="AV60" s="253"/>
      <c r="AW60" s="253"/>
      <c r="AX60" s="253"/>
      <c r="AY60" s="253"/>
      <c r="AZ60" s="253"/>
      <c r="BA60" s="253"/>
      <c r="BB60" s="253">
        <v>10</v>
      </c>
      <c r="BC60" s="253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 t="s">
        <v>177</v>
      </c>
      <c r="BU60" s="253"/>
      <c r="BV60" s="253"/>
    </row>
    <row r="61" spans="1:74" x14ac:dyDescent="0.2">
      <c r="A61" s="250">
        <v>2</v>
      </c>
      <c r="B61" s="248" t="s">
        <v>1247</v>
      </c>
      <c r="C61" s="253">
        <v>9</v>
      </c>
      <c r="D61" s="253">
        <v>10</v>
      </c>
      <c r="E61" s="253">
        <v>10</v>
      </c>
      <c r="F61" s="253">
        <v>9</v>
      </c>
      <c r="G61" s="253">
        <v>10</v>
      </c>
      <c r="H61" s="253">
        <v>9</v>
      </c>
      <c r="I61" s="253">
        <v>10</v>
      </c>
      <c r="J61" s="253">
        <v>10</v>
      </c>
      <c r="K61" s="253">
        <v>10</v>
      </c>
      <c r="L61" s="253">
        <v>10</v>
      </c>
      <c r="M61" s="253">
        <v>10</v>
      </c>
      <c r="N61" s="253">
        <v>9</v>
      </c>
      <c r="O61" s="253">
        <v>9</v>
      </c>
      <c r="P61" s="253">
        <v>10</v>
      </c>
      <c r="Q61" s="253">
        <v>10</v>
      </c>
      <c r="R61" s="253" t="s">
        <v>177</v>
      </c>
      <c r="S61" s="253" t="s">
        <v>177</v>
      </c>
      <c r="T61" s="253" t="s">
        <v>177</v>
      </c>
      <c r="U61" s="253" t="s">
        <v>177</v>
      </c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P61" s="253"/>
      <c r="AQ61" s="253"/>
      <c r="AR61" s="253"/>
      <c r="AS61" s="253"/>
      <c r="AT61" s="253"/>
      <c r="AU61" s="253"/>
      <c r="AV61" s="253"/>
      <c r="AW61" s="253"/>
      <c r="AX61" s="253"/>
      <c r="AY61" s="253"/>
      <c r="AZ61" s="253"/>
      <c r="BA61" s="253"/>
      <c r="BB61" s="253">
        <v>9</v>
      </c>
      <c r="BC61" s="253"/>
      <c r="BD61" s="253"/>
      <c r="BE61" s="253"/>
      <c r="BF61" s="253"/>
      <c r="BG61" s="253"/>
      <c r="BH61" s="253" t="s">
        <v>177</v>
      </c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 t="s">
        <v>177</v>
      </c>
      <c r="BU61" s="253"/>
      <c r="BV61" s="253"/>
    </row>
    <row r="62" spans="1:74" x14ac:dyDescent="0.2">
      <c r="A62" s="250">
        <v>2</v>
      </c>
      <c r="B62" s="248" t="s">
        <v>1248</v>
      </c>
      <c r="C62" s="253">
        <v>9</v>
      </c>
      <c r="D62" s="253">
        <v>10</v>
      </c>
      <c r="E62" s="253">
        <v>8</v>
      </c>
      <c r="F62" s="253">
        <v>10</v>
      </c>
      <c r="G62" s="253">
        <v>9</v>
      </c>
      <c r="H62" s="253">
        <v>9</v>
      </c>
      <c r="I62" s="253">
        <v>10</v>
      </c>
      <c r="J62" s="253">
        <v>9</v>
      </c>
      <c r="K62" s="253">
        <v>9</v>
      </c>
      <c r="L62" s="253">
        <v>9</v>
      </c>
      <c r="M62" s="253">
        <v>10</v>
      </c>
      <c r="N62" s="253">
        <v>9</v>
      </c>
      <c r="O62" s="253">
        <v>10</v>
      </c>
      <c r="P62" s="253">
        <v>9</v>
      </c>
      <c r="Q62" s="253" t="s">
        <v>177</v>
      </c>
      <c r="R62" s="253" t="s">
        <v>177</v>
      </c>
      <c r="S62" s="253">
        <v>10</v>
      </c>
      <c r="T62" s="253" t="s">
        <v>177</v>
      </c>
      <c r="U62" s="253">
        <v>9</v>
      </c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53"/>
      <c r="AK62" s="253"/>
      <c r="AL62" s="253"/>
      <c r="AM62" s="253"/>
      <c r="AN62" s="253"/>
      <c r="AO62" s="253"/>
      <c r="AP62" s="253"/>
      <c r="AQ62" s="253"/>
      <c r="AR62" s="253"/>
      <c r="AS62" s="253"/>
      <c r="AT62" s="253"/>
      <c r="AU62" s="253"/>
      <c r="AV62" s="253"/>
      <c r="AW62" s="253"/>
      <c r="AX62" s="253"/>
      <c r="AY62" s="253"/>
      <c r="AZ62" s="253"/>
      <c r="BA62" s="253"/>
      <c r="BB62" s="253" t="s">
        <v>177</v>
      </c>
      <c r="BC62" s="253"/>
      <c r="BD62" s="253"/>
      <c r="BE62" s="253"/>
      <c r="BF62" s="253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 t="s">
        <v>177</v>
      </c>
      <c r="BU62" s="253"/>
      <c r="BV62" s="253"/>
    </row>
    <row r="63" spans="1:74" x14ac:dyDescent="0.2">
      <c r="A63" s="250">
        <v>2</v>
      </c>
      <c r="B63" s="248" t="s">
        <v>1249</v>
      </c>
      <c r="C63" s="253" t="s">
        <v>177</v>
      </c>
      <c r="D63" s="253">
        <v>8</v>
      </c>
      <c r="E63" s="253">
        <v>6</v>
      </c>
      <c r="F63" s="253">
        <v>7</v>
      </c>
      <c r="G63" s="253">
        <v>7</v>
      </c>
      <c r="H63" s="253">
        <v>6</v>
      </c>
      <c r="I63" s="253">
        <v>7</v>
      </c>
      <c r="J63" s="253"/>
      <c r="K63" s="253"/>
      <c r="L63" s="253">
        <v>8</v>
      </c>
      <c r="M63" s="253">
        <v>5</v>
      </c>
      <c r="N63" s="253"/>
      <c r="O63" s="253">
        <v>7</v>
      </c>
      <c r="P63" s="253">
        <v>8</v>
      </c>
      <c r="Q63" s="253"/>
      <c r="R63" s="253">
        <v>7</v>
      </c>
      <c r="S63" s="253" t="s">
        <v>177</v>
      </c>
      <c r="T63" s="253"/>
      <c r="U63" s="253"/>
      <c r="V63" s="253"/>
      <c r="W63" s="253"/>
      <c r="X63" s="253" t="s">
        <v>177</v>
      </c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  <c r="AP63" s="253"/>
      <c r="AQ63" s="253"/>
      <c r="AR63" s="253"/>
      <c r="AS63" s="253"/>
      <c r="AT63" s="253"/>
      <c r="AU63" s="253"/>
      <c r="AV63" s="253"/>
      <c r="AW63" s="253"/>
      <c r="AX63" s="253"/>
      <c r="AY63" s="253"/>
      <c r="AZ63" s="253"/>
      <c r="BA63" s="253"/>
      <c r="BB63" s="253" t="s">
        <v>177</v>
      </c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</row>
    <row r="64" spans="1:74" x14ac:dyDescent="0.2">
      <c r="A64" s="250">
        <v>2</v>
      </c>
      <c r="B64" s="248" t="s">
        <v>1250</v>
      </c>
      <c r="C64" s="253">
        <v>8</v>
      </c>
      <c r="D64" s="253"/>
      <c r="E64" s="253">
        <v>7</v>
      </c>
      <c r="F64" s="253">
        <v>10</v>
      </c>
      <c r="G64" s="253">
        <v>6</v>
      </c>
      <c r="H64" s="253"/>
      <c r="I64" s="253"/>
      <c r="J64" s="253">
        <v>7</v>
      </c>
      <c r="K64" s="253"/>
      <c r="L64" s="253"/>
      <c r="M64" s="253"/>
      <c r="N64" s="253">
        <v>8</v>
      </c>
      <c r="O64" s="253">
        <v>10</v>
      </c>
      <c r="P64" s="253" t="s">
        <v>177</v>
      </c>
      <c r="Q64" s="253" t="s">
        <v>177</v>
      </c>
      <c r="R64" s="253"/>
      <c r="S64" s="253"/>
      <c r="T64" s="253" t="s">
        <v>177</v>
      </c>
      <c r="U64" s="253"/>
      <c r="V64" s="253"/>
      <c r="W64" s="253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253"/>
      <c r="AJ64" s="253"/>
      <c r="AK64" s="253"/>
      <c r="AL64" s="253"/>
      <c r="AM64" s="253"/>
      <c r="AN64" s="253"/>
      <c r="AO64" s="253"/>
      <c r="AP64" s="253"/>
      <c r="AQ64" s="253"/>
      <c r="AR64" s="253"/>
      <c r="AS64" s="253"/>
      <c r="AT64" s="253"/>
      <c r="AU64" s="253"/>
      <c r="AV64" s="253"/>
      <c r="AW64" s="253"/>
      <c r="AX64" s="253"/>
      <c r="AY64" s="253"/>
      <c r="AZ64" s="253"/>
      <c r="BA64" s="253"/>
      <c r="BB64" s="253"/>
      <c r="BC64" s="253"/>
      <c r="BD64" s="253"/>
      <c r="BE64" s="253"/>
      <c r="BF64" s="253"/>
      <c r="BG64" s="253"/>
      <c r="BH64" s="253"/>
      <c r="BI64" s="253"/>
      <c r="BJ64" s="253"/>
      <c r="BK64" s="253"/>
      <c r="BL64" s="253"/>
      <c r="BM64" s="253"/>
      <c r="BN64" s="253"/>
      <c r="BO64" s="253"/>
      <c r="BP64" s="253"/>
      <c r="BQ64" s="253"/>
      <c r="BR64" s="253"/>
      <c r="BS64" s="253"/>
      <c r="BT64" s="253"/>
      <c r="BU64" s="253"/>
      <c r="BV64" s="253"/>
    </row>
    <row r="65" spans="1:74" x14ac:dyDescent="0.2">
      <c r="A65" s="250">
        <v>2</v>
      </c>
      <c r="B65" s="248" t="s">
        <v>1251</v>
      </c>
      <c r="C65" s="253">
        <v>9</v>
      </c>
      <c r="D65" s="253">
        <v>9</v>
      </c>
      <c r="E65" s="253">
        <v>9</v>
      </c>
      <c r="F65" s="253">
        <v>9</v>
      </c>
      <c r="G65" s="253">
        <v>10</v>
      </c>
      <c r="H65" s="253">
        <v>9</v>
      </c>
      <c r="I65" s="253">
        <v>9</v>
      </c>
      <c r="J65" s="253">
        <v>10</v>
      </c>
      <c r="K65" s="253" t="s">
        <v>177</v>
      </c>
      <c r="L65" s="253">
        <v>10</v>
      </c>
      <c r="M65" s="253"/>
      <c r="N65" s="253">
        <v>9</v>
      </c>
      <c r="O65" s="253">
        <v>8</v>
      </c>
      <c r="P65" s="253">
        <v>10</v>
      </c>
      <c r="Q65" s="253" t="s">
        <v>177</v>
      </c>
      <c r="R65" s="253">
        <v>10</v>
      </c>
      <c r="S65" s="253" t="s">
        <v>177</v>
      </c>
      <c r="T65" s="253" t="s">
        <v>177</v>
      </c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253"/>
      <c r="AO65" s="253"/>
      <c r="AP65" s="253"/>
      <c r="AQ65" s="253"/>
      <c r="AR65" s="253"/>
      <c r="AS65" s="253"/>
      <c r="AT65" s="253"/>
      <c r="AU65" s="253"/>
      <c r="AV65" s="253"/>
      <c r="AW65" s="253"/>
      <c r="AX65" s="253"/>
      <c r="AY65" s="253"/>
      <c r="AZ65" s="253"/>
      <c r="BA65" s="253"/>
      <c r="BB65" s="253" t="s">
        <v>177</v>
      </c>
      <c r="BC65" s="253"/>
      <c r="BD65" s="253"/>
      <c r="BE65" s="253"/>
      <c r="BF65" s="253"/>
      <c r="BG65" s="253"/>
      <c r="BH65" s="253"/>
      <c r="BI65" s="253"/>
      <c r="BJ65" s="253"/>
      <c r="BK65" s="253"/>
      <c r="BL65" s="253"/>
      <c r="BM65" s="253"/>
      <c r="BN65" s="253"/>
      <c r="BO65" s="253"/>
      <c r="BP65" s="253"/>
      <c r="BQ65" s="253"/>
      <c r="BR65" s="253"/>
      <c r="BS65" s="253"/>
      <c r="BT65" s="253" t="s">
        <v>177</v>
      </c>
      <c r="BU65" s="253"/>
      <c r="BV65" s="253"/>
    </row>
    <row r="66" spans="1:74" x14ac:dyDescent="0.2">
      <c r="A66" s="250">
        <v>2</v>
      </c>
      <c r="B66" s="248" t="s">
        <v>1252</v>
      </c>
      <c r="C66" s="253">
        <v>9</v>
      </c>
      <c r="D66" s="253">
        <v>10</v>
      </c>
      <c r="E66" s="253">
        <v>10</v>
      </c>
      <c r="F66" s="253">
        <v>10</v>
      </c>
      <c r="G66" s="253">
        <v>10</v>
      </c>
      <c r="H66" s="253">
        <v>10</v>
      </c>
      <c r="I66" s="253">
        <v>9</v>
      </c>
      <c r="J66" s="253">
        <v>10</v>
      </c>
      <c r="K66" s="253">
        <v>9</v>
      </c>
      <c r="L66" s="253">
        <v>10</v>
      </c>
      <c r="M66" s="253">
        <v>10</v>
      </c>
      <c r="N66" s="253">
        <v>10</v>
      </c>
      <c r="O66" s="253">
        <v>10</v>
      </c>
      <c r="P66" s="253">
        <v>9</v>
      </c>
      <c r="Q66" s="253" t="s">
        <v>177</v>
      </c>
      <c r="R66" s="253" t="s">
        <v>177</v>
      </c>
      <c r="S66" s="253" t="s">
        <v>177</v>
      </c>
      <c r="T66" s="253" t="s">
        <v>177</v>
      </c>
      <c r="U66" s="253" t="s">
        <v>177</v>
      </c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53"/>
      <c r="AK66" s="253"/>
      <c r="AL66" s="253"/>
      <c r="AM66" s="253"/>
      <c r="AN66" s="253"/>
      <c r="AO66" s="253"/>
      <c r="AP66" s="253"/>
      <c r="AQ66" s="253"/>
      <c r="AR66" s="253"/>
      <c r="AS66" s="253"/>
      <c r="AT66" s="253"/>
      <c r="AU66" s="253"/>
      <c r="AV66" s="253"/>
      <c r="AW66" s="253"/>
      <c r="AX66" s="253"/>
      <c r="AY66" s="253"/>
      <c r="AZ66" s="253"/>
      <c r="BA66" s="253"/>
      <c r="BB66" s="253" t="s">
        <v>177</v>
      </c>
      <c r="BC66" s="253"/>
      <c r="BD66" s="253"/>
      <c r="BE66" s="253"/>
      <c r="BF66" s="253"/>
      <c r="BG66" s="253"/>
      <c r="BH66" s="253"/>
      <c r="BI66" s="253"/>
      <c r="BJ66" s="253"/>
      <c r="BK66" s="253"/>
      <c r="BL66" s="253"/>
      <c r="BM66" s="253"/>
      <c r="BN66" s="253"/>
      <c r="BO66" s="253"/>
      <c r="BP66" s="253"/>
      <c r="BQ66" s="253"/>
      <c r="BR66" s="253"/>
      <c r="BS66" s="253"/>
      <c r="BT66" s="253" t="s">
        <v>177</v>
      </c>
      <c r="BU66" s="253"/>
      <c r="BV66" s="253"/>
    </row>
    <row r="67" spans="1:74" x14ac:dyDescent="0.2">
      <c r="A67" s="250">
        <v>2</v>
      </c>
      <c r="B67" s="248" t="s">
        <v>1253</v>
      </c>
      <c r="C67" s="253">
        <v>9</v>
      </c>
      <c r="D67" s="253">
        <v>10</v>
      </c>
      <c r="E67" s="253">
        <v>9</v>
      </c>
      <c r="F67" s="253">
        <v>9</v>
      </c>
      <c r="G67" s="253">
        <v>8</v>
      </c>
      <c r="H67" s="253">
        <v>10</v>
      </c>
      <c r="I67" s="253">
        <v>9</v>
      </c>
      <c r="J67" s="253">
        <v>9</v>
      </c>
      <c r="K67" s="253" t="s">
        <v>177</v>
      </c>
      <c r="L67" s="253">
        <v>10</v>
      </c>
      <c r="M67" s="253">
        <v>10</v>
      </c>
      <c r="N67" s="253">
        <v>9</v>
      </c>
      <c r="O67" s="253">
        <v>10</v>
      </c>
      <c r="P67" s="253">
        <v>10</v>
      </c>
      <c r="Q67" s="253">
        <v>9</v>
      </c>
      <c r="R67" s="253" t="s">
        <v>177</v>
      </c>
      <c r="S67" s="253" t="s">
        <v>177</v>
      </c>
      <c r="T67" s="253" t="s">
        <v>177</v>
      </c>
      <c r="U67" s="253">
        <v>10</v>
      </c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253"/>
      <c r="AL67" s="253"/>
      <c r="AM67" s="253"/>
      <c r="AN67" s="253"/>
      <c r="AO67" s="253"/>
      <c r="AP67" s="253"/>
      <c r="AQ67" s="253"/>
      <c r="AR67" s="253"/>
      <c r="AS67" s="253"/>
      <c r="AT67" s="253"/>
      <c r="AU67" s="253"/>
      <c r="AV67" s="253"/>
      <c r="AW67" s="253"/>
      <c r="AX67" s="253"/>
      <c r="AY67" s="253"/>
      <c r="AZ67" s="253"/>
      <c r="BA67" s="253"/>
      <c r="BB67" s="253" t="s">
        <v>177</v>
      </c>
      <c r="BC67" s="253"/>
      <c r="BD67" s="253"/>
      <c r="BE67" s="253"/>
      <c r="BF67" s="253"/>
      <c r="BG67" s="253"/>
      <c r="BH67" s="253"/>
      <c r="BI67" s="253"/>
      <c r="BJ67" s="253"/>
      <c r="BK67" s="253"/>
      <c r="BL67" s="253"/>
      <c r="BM67" s="253"/>
      <c r="BN67" s="253"/>
      <c r="BO67" s="253"/>
      <c r="BP67" s="253"/>
      <c r="BQ67" s="253"/>
      <c r="BR67" s="253"/>
      <c r="BS67" s="253"/>
      <c r="BT67" s="253" t="s">
        <v>177</v>
      </c>
      <c r="BU67" s="253"/>
      <c r="BV67" s="253"/>
    </row>
    <row r="68" spans="1:74" x14ac:dyDescent="0.2">
      <c r="A68" s="250">
        <v>2</v>
      </c>
      <c r="B68" s="248" t="s">
        <v>1254</v>
      </c>
      <c r="C68" s="253">
        <v>10</v>
      </c>
      <c r="D68" s="253">
        <v>9</v>
      </c>
      <c r="E68" s="253">
        <v>10</v>
      </c>
      <c r="F68" s="253">
        <v>10</v>
      </c>
      <c r="G68" s="253">
        <v>10</v>
      </c>
      <c r="H68" s="253">
        <v>10</v>
      </c>
      <c r="I68" s="253">
        <v>9</v>
      </c>
      <c r="J68" s="253">
        <v>10</v>
      </c>
      <c r="K68" s="253">
        <v>10</v>
      </c>
      <c r="L68" s="253">
        <v>10</v>
      </c>
      <c r="M68" s="253">
        <v>10</v>
      </c>
      <c r="N68" s="253">
        <v>9</v>
      </c>
      <c r="O68" s="253">
        <v>10</v>
      </c>
      <c r="P68" s="253">
        <v>10</v>
      </c>
      <c r="Q68" s="253">
        <v>10</v>
      </c>
      <c r="R68" s="253" t="s">
        <v>177</v>
      </c>
      <c r="S68" s="253" t="s">
        <v>177</v>
      </c>
      <c r="T68" s="253" t="s">
        <v>177</v>
      </c>
      <c r="U68" s="253" t="s">
        <v>177</v>
      </c>
      <c r="V68" s="253"/>
      <c r="W68" s="253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3"/>
      <c r="AK68" s="253"/>
      <c r="AL68" s="253"/>
      <c r="AM68" s="253"/>
      <c r="AN68" s="253"/>
      <c r="AO68" s="253"/>
      <c r="AP68" s="253"/>
      <c r="AQ68" s="253"/>
      <c r="AR68" s="253"/>
      <c r="AS68" s="253"/>
      <c r="AT68" s="253"/>
      <c r="AU68" s="253"/>
      <c r="AV68" s="253"/>
      <c r="AW68" s="253"/>
      <c r="AX68" s="253"/>
      <c r="AY68" s="253"/>
      <c r="AZ68" s="253"/>
      <c r="BA68" s="253"/>
      <c r="BB68" s="253" t="s">
        <v>177</v>
      </c>
      <c r="BC68" s="253"/>
      <c r="BD68" s="253"/>
      <c r="BE68" s="253"/>
      <c r="BF68" s="253"/>
      <c r="BG68" s="253"/>
      <c r="BH68" s="253"/>
      <c r="BI68" s="253"/>
      <c r="BJ68" s="253"/>
      <c r="BK68" s="253"/>
      <c r="BL68" s="253"/>
      <c r="BM68" s="253"/>
      <c r="BN68" s="253"/>
      <c r="BO68" s="253"/>
      <c r="BP68" s="253"/>
      <c r="BQ68" s="253"/>
      <c r="BR68" s="253"/>
      <c r="BS68" s="253"/>
      <c r="BT68" s="253" t="s">
        <v>177</v>
      </c>
      <c r="BU68" s="253"/>
      <c r="BV68" s="253"/>
    </row>
    <row r="69" spans="1:74" x14ac:dyDescent="0.2">
      <c r="A69" s="250">
        <v>2</v>
      </c>
      <c r="B69" s="248" t="s">
        <v>1255</v>
      </c>
      <c r="C69" s="253">
        <v>9</v>
      </c>
      <c r="D69" s="253">
        <v>9</v>
      </c>
      <c r="E69" s="253">
        <v>9</v>
      </c>
      <c r="F69" s="253">
        <v>9</v>
      </c>
      <c r="G69" s="253">
        <v>10</v>
      </c>
      <c r="H69" s="253">
        <v>10</v>
      </c>
      <c r="I69" s="253">
        <v>9</v>
      </c>
      <c r="J69" s="253">
        <v>10</v>
      </c>
      <c r="K69" s="253"/>
      <c r="L69" s="253">
        <v>9</v>
      </c>
      <c r="M69" s="253">
        <v>10</v>
      </c>
      <c r="N69" s="253">
        <v>9</v>
      </c>
      <c r="O69" s="253">
        <v>10</v>
      </c>
      <c r="P69" s="253">
        <v>10</v>
      </c>
      <c r="Q69" s="253" t="s">
        <v>177</v>
      </c>
      <c r="R69" s="253" t="s">
        <v>177</v>
      </c>
      <c r="S69" s="253">
        <v>10</v>
      </c>
      <c r="T69" s="253" t="s">
        <v>177</v>
      </c>
      <c r="U69" s="253">
        <v>10</v>
      </c>
      <c r="V69" s="253"/>
      <c r="W69" s="253" t="s">
        <v>177</v>
      </c>
      <c r="X69" s="253"/>
      <c r="Y69" s="253"/>
      <c r="Z69" s="253"/>
      <c r="AA69" s="253"/>
      <c r="AB69" s="253"/>
      <c r="AC69" s="253"/>
      <c r="AD69" s="253"/>
      <c r="AE69" s="253"/>
      <c r="AF69" s="253"/>
      <c r="AG69" s="253"/>
      <c r="AH69" s="253"/>
      <c r="AI69" s="253"/>
      <c r="AJ69" s="253"/>
      <c r="AK69" s="253"/>
      <c r="AL69" s="253"/>
      <c r="AM69" s="253"/>
      <c r="AN69" s="253"/>
      <c r="AO69" s="253"/>
      <c r="AP69" s="253"/>
      <c r="AQ69" s="253"/>
      <c r="AR69" s="253"/>
      <c r="AS69" s="253"/>
      <c r="AT69" s="253"/>
      <c r="AU69" s="253"/>
      <c r="AV69" s="253"/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 t="s">
        <v>177</v>
      </c>
      <c r="BR69" s="253"/>
      <c r="BS69" s="253"/>
      <c r="BT69" s="253" t="s">
        <v>177</v>
      </c>
      <c r="BU69" s="253"/>
      <c r="BV69" s="253"/>
    </row>
    <row r="70" spans="1:74" x14ac:dyDescent="0.2">
      <c r="A70" s="250">
        <v>2</v>
      </c>
      <c r="B70" s="248" t="s">
        <v>1256</v>
      </c>
      <c r="C70" s="253">
        <v>9</v>
      </c>
      <c r="D70" s="253">
        <v>9</v>
      </c>
      <c r="E70" s="253">
        <v>7</v>
      </c>
      <c r="F70" s="253">
        <v>9</v>
      </c>
      <c r="G70" s="253">
        <v>8</v>
      </c>
      <c r="H70" s="253">
        <v>8</v>
      </c>
      <c r="I70" s="253">
        <v>8</v>
      </c>
      <c r="J70" s="253">
        <v>8</v>
      </c>
      <c r="K70" s="253"/>
      <c r="L70" s="253"/>
      <c r="M70" s="253">
        <v>7</v>
      </c>
      <c r="N70" s="253"/>
      <c r="O70" s="253">
        <v>10</v>
      </c>
      <c r="P70" s="253">
        <v>8</v>
      </c>
      <c r="Q70" s="253"/>
      <c r="R70" s="253" t="s">
        <v>177</v>
      </c>
      <c r="S70" s="253" t="s">
        <v>177</v>
      </c>
      <c r="T70" s="253"/>
      <c r="U70" s="253"/>
      <c r="V70" s="253"/>
      <c r="W70" s="253" t="s">
        <v>177</v>
      </c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253"/>
      <c r="AK70" s="253"/>
      <c r="AL70" s="253"/>
      <c r="AM70" s="253"/>
      <c r="AN70" s="253"/>
      <c r="AO70" s="253"/>
      <c r="AP70" s="253"/>
      <c r="AQ70" s="253"/>
      <c r="AR70" s="253"/>
      <c r="AS70" s="253"/>
      <c r="AT70" s="253"/>
      <c r="AU70" s="253"/>
      <c r="AV70" s="253"/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 t="s">
        <v>177</v>
      </c>
      <c r="BU70" s="253"/>
      <c r="BV70" s="253"/>
    </row>
    <row r="71" spans="1:74" x14ac:dyDescent="0.2">
      <c r="A71" s="250">
        <v>2</v>
      </c>
      <c r="B71" s="248" t="s">
        <v>1257</v>
      </c>
      <c r="C71" s="253">
        <v>9</v>
      </c>
      <c r="D71" s="253">
        <v>10</v>
      </c>
      <c r="E71" s="253">
        <v>10</v>
      </c>
      <c r="F71" s="253">
        <v>10</v>
      </c>
      <c r="G71" s="253">
        <v>10</v>
      </c>
      <c r="H71" s="253">
        <v>10</v>
      </c>
      <c r="I71" s="253">
        <v>10</v>
      </c>
      <c r="J71" s="253">
        <v>10</v>
      </c>
      <c r="K71" s="253"/>
      <c r="L71" s="253">
        <v>10</v>
      </c>
      <c r="M71" s="253">
        <v>10</v>
      </c>
      <c r="N71" s="253">
        <v>9</v>
      </c>
      <c r="O71" s="253">
        <v>10</v>
      </c>
      <c r="P71" s="253">
        <v>10</v>
      </c>
      <c r="Q71" s="253" t="s">
        <v>177</v>
      </c>
      <c r="R71" s="253" t="s">
        <v>177</v>
      </c>
      <c r="S71" s="253">
        <v>10</v>
      </c>
      <c r="T71" s="253" t="s">
        <v>177</v>
      </c>
      <c r="U71" s="253">
        <v>10</v>
      </c>
      <c r="V71" s="253"/>
      <c r="W71" s="253"/>
      <c r="X71" s="253"/>
      <c r="Y71" s="253"/>
      <c r="Z71" s="253"/>
      <c r="AA71" s="253"/>
      <c r="AB71" s="253"/>
      <c r="AC71" s="253"/>
      <c r="AD71" s="253"/>
      <c r="AE71" s="253"/>
      <c r="AF71" s="253"/>
      <c r="AG71" s="253"/>
      <c r="AH71" s="253"/>
      <c r="AI71" s="253"/>
      <c r="AJ71" s="253"/>
      <c r="AK71" s="253"/>
      <c r="AL71" s="253"/>
      <c r="AM71" s="253"/>
      <c r="AN71" s="253"/>
      <c r="AO71" s="253"/>
      <c r="AP71" s="253"/>
      <c r="AQ71" s="253"/>
      <c r="AR71" s="253"/>
      <c r="AS71" s="253"/>
      <c r="AT71" s="253"/>
      <c r="AU71" s="253"/>
      <c r="AV71" s="253"/>
      <c r="AW71" s="253"/>
      <c r="AX71" s="253"/>
      <c r="AY71" s="253"/>
      <c r="AZ71" s="253"/>
      <c r="BA71" s="253"/>
      <c r="BB71" s="253" t="s">
        <v>177</v>
      </c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 t="s">
        <v>177</v>
      </c>
      <c r="BU71" s="253"/>
      <c r="BV71" s="253"/>
    </row>
    <row r="72" spans="1:74" x14ac:dyDescent="0.2">
      <c r="A72" s="250">
        <v>2</v>
      </c>
      <c r="B72" s="248" t="s">
        <v>1258</v>
      </c>
      <c r="C72" s="253">
        <v>10</v>
      </c>
      <c r="D72" s="253">
        <v>8</v>
      </c>
      <c r="E72" s="253">
        <v>6</v>
      </c>
      <c r="F72" s="253">
        <v>9</v>
      </c>
      <c r="G72" s="253">
        <v>6</v>
      </c>
      <c r="H72" s="253">
        <v>9</v>
      </c>
      <c r="I72" s="253" t="s">
        <v>177</v>
      </c>
      <c r="J72" s="253"/>
      <c r="K72" s="253"/>
      <c r="L72" s="253">
        <v>10</v>
      </c>
      <c r="M72" s="253">
        <v>5</v>
      </c>
      <c r="N72" s="253"/>
      <c r="O72" s="253">
        <v>5</v>
      </c>
      <c r="P72" s="253">
        <v>7</v>
      </c>
      <c r="Q72" s="253"/>
      <c r="R72" s="253" t="s">
        <v>177</v>
      </c>
      <c r="S72" s="253" t="s">
        <v>177</v>
      </c>
      <c r="T72" s="253"/>
      <c r="U72" s="253">
        <v>8</v>
      </c>
      <c r="V72" s="253"/>
      <c r="W72" s="253" t="s">
        <v>177</v>
      </c>
      <c r="X72" s="253"/>
      <c r="Y72" s="253"/>
      <c r="Z72" s="253"/>
      <c r="AA72" s="253" t="s">
        <v>177</v>
      </c>
      <c r="AB72" s="253"/>
      <c r="AC72" s="253"/>
      <c r="AD72" s="253"/>
      <c r="AE72" s="253"/>
      <c r="AF72" s="253"/>
      <c r="AG72" s="253"/>
      <c r="AH72" s="253"/>
      <c r="AI72" s="253"/>
      <c r="AJ72" s="253"/>
      <c r="AK72" s="253"/>
      <c r="AL72" s="253"/>
      <c r="AM72" s="253"/>
      <c r="AN72" s="253"/>
      <c r="AO72" s="253"/>
      <c r="AP72" s="253"/>
      <c r="AQ72" s="253"/>
      <c r="AR72" s="253"/>
      <c r="AS72" s="253"/>
      <c r="AT72" s="253"/>
      <c r="AU72" s="253"/>
      <c r="AV72" s="253"/>
      <c r="AW72" s="253"/>
      <c r="AX72" s="253"/>
      <c r="AY72" s="253"/>
      <c r="AZ72" s="253"/>
      <c r="BA72" s="253"/>
      <c r="BB72" s="253" t="s">
        <v>177</v>
      </c>
      <c r="BC72" s="253"/>
      <c r="BD72" s="253"/>
      <c r="BE72" s="253"/>
      <c r="BF72" s="253"/>
      <c r="BG72" s="253"/>
      <c r="BH72" s="253"/>
      <c r="BI72" s="253"/>
      <c r="BJ72" s="253"/>
      <c r="BK72" s="253"/>
      <c r="BL72" s="253"/>
      <c r="BM72" s="253"/>
      <c r="BN72" s="253"/>
      <c r="BO72" s="253"/>
      <c r="BP72" s="253"/>
      <c r="BQ72" s="253"/>
      <c r="BR72" s="253"/>
      <c r="BS72" s="253"/>
      <c r="BT72" s="253"/>
      <c r="BU72" s="253"/>
      <c r="BV72" s="253"/>
    </row>
    <row r="73" spans="1:74" x14ac:dyDescent="0.2">
      <c r="A73" s="250">
        <v>2</v>
      </c>
      <c r="B73" s="248" t="s">
        <v>1259</v>
      </c>
      <c r="C73" s="253">
        <v>8</v>
      </c>
      <c r="D73" s="253">
        <v>10</v>
      </c>
      <c r="E73" s="253">
        <v>10</v>
      </c>
      <c r="F73" s="253">
        <v>9</v>
      </c>
      <c r="G73" s="253">
        <v>8</v>
      </c>
      <c r="H73" s="253">
        <v>9</v>
      </c>
      <c r="I73" s="253">
        <v>10</v>
      </c>
      <c r="J73" s="253">
        <v>9</v>
      </c>
      <c r="K73" s="253" t="s">
        <v>177</v>
      </c>
      <c r="L73" s="253">
        <v>10</v>
      </c>
      <c r="M73" s="253"/>
      <c r="N73" s="253">
        <v>10</v>
      </c>
      <c r="O73" s="253">
        <v>10</v>
      </c>
      <c r="P73" s="253">
        <v>9</v>
      </c>
      <c r="Q73" s="253" t="s">
        <v>177</v>
      </c>
      <c r="R73" s="253">
        <v>8</v>
      </c>
      <c r="S73" s="253"/>
      <c r="T73" s="253" t="s">
        <v>177</v>
      </c>
      <c r="U73" s="253" t="s">
        <v>177</v>
      </c>
      <c r="V73" s="253"/>
      <c r="W73" s="253"/>
      <c r="X73" s="253"/>
      <c r="Y73" s="253"/>
      <c r="Z73" s="253"/>
      <c r="AA73" s="253"/>
      <c r="AB73" s="253"/>
      <c r="AC73" s="253"/>
      <c r="AD73" s="253"/>
      <c r="AE73" s="253"/>
      <c r="AF73" s="253"/>
      <c r="AG73" s="253"/>
      <c r="AH73" s="253"/>
      <c r="AI73" s="253"/>
      <c r="AJ73" s="253"/>
      <c r="AK73" s="253"/>
      <c r="AL73" s="253"/>
      <c r="AM73" s="253"/>
      <c r="AN73" s="253"/>
      <c r="AO73" s="253"/>
      <c r="AP73" s="253"/>
      <c r="AQ73" s="253"/>
      <c r="AR73" s="253"/>
      <c r="AS73" s="253"/>
      <c r="AT73" s="253"/>
      <c r="AU73" s="253"/>
      <c r="AV73" s="253"/>
      <c r="AW73" s="253"/>
      <c r="AX73" s="253"/>
      <c r="AY73" s="253"/>
      <c r="AZ73" s="253"/>
      <c r="BA73" s="253"/>
      <c r="BB73" s="253">
        <v>9</v>
      </c>
      <c r="BC73" s="253"/>
      <c r="BD73" s="253"/>
      <c r="BE73" s="253"/>
      <c r="BF73" s="253"/>
      <c r="BG73" s="253"/>
      <c r="BH73" s="253"/>
      <c r="BI73" s="253"/>
      <c r="BJ73" s="253"/>
      <c r="BK73" s="253"/>
      <c r="BL73" s="253"/>
      <c r="BM73" s="253"/>
      <c r="BN73" s="253"/>
      <c r="BO73" s="253"/>
      <c r="BP73" s="253"/>
      <c r="BQ73" s="253"/>
      <c r="BR73" s="253"/>
      <c r="BS73" s="253"/>
      <c r="BT73" s="253" t="s">
        <v>177</v>
      </c>
      <c r="BU73" s="253"/>
      <c r="BV73" s="253"/>
    </row>
    <row r="74" spans="1:74" x14ac:dyDescent="0.2">
      <c r="A74" s="250">
        <v>2</v>
      </c>
      <c r="B74" s="248" t="s">
        <v>1260</v>
      </c>
      <c r="C74" s="253">
        <v>9</v>
      </c>
      <c r="D74" s="253">
        <v>10</v>
      </c>
      <c r="E74" s="253">
        <v>10</v>
      </c>
      <c r="F74" s="253">
        <v>9</v>
      </c>
      <c r="G74" s="253">
        <v>9</v>
      </c>
      <c r="H74" s="253">
        <v>9</v>
      </c>
      <c r="I74" s="253">
        <v>8</v>
      </c>
      <c r="J74" s="253">
        <v>10</v>
      </c>
      <c r="K74" s="253"/>
      <c r="L74" s="253">
        <v>10</v>
      </c>
      <c r="M74" s="253">
        <v>10</v>
      </c>
      <c r="N74" s="253">
        <v>9</v>
      </c>
      <c r="O74" s="253">
        <v>10</v>
      </c>
      <c r="P74" s="253">
        <v>10</v>
      </c>
      <c r="Q74" s="253" t="s">
        <v>177</v>
      </c>
      <c r="R74" s="253">
        <v>10</v>
      </c>
      <c r="S74" s="253" t="s">
        <v>177</v>
      </c>
      <c r="T74" s="253" t="s">
        <v>177</v>
      </c>
      <c r="U74" s="253"/>
      <c r="V74" s="253"/>
      <c r="W74" s="253"/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53"/>
      <c r="AK74" s="253"/>
      <c r="AL74" s="253"/>
      <c r="AM74" s="253"/>
      <c r="AN74" s="253"/>
      <c r="AO74" s="253"/>
      <c r="AP74" s="253"/>
      <c r="AQ74" s="253"/>
      <c r="AR74" s="253"/>
      <c r="AS74" s="253"/>
      <c r="AT74" s="253"/>
      <c r="AU74" s="253"/>
      <c r="AV74" s="253"/>
      <c r="AW74" s="253"/>
      <c r="AX74" s="253"/>
      <c r="AY74" s="253"/>
      <c r="AZ74" s="253"/>
      <c r="BA74" s="253"/>
      <c r="BB74" s="253" t="s">
        <v>177</v>
      </c>
      <c r="BC74" s="253"/>
      <c r="BD74" s="253"/>
      <c r="BE74" s="253"/>
      <c r="BF74" s="253"/>
      <c r="BG74" s="253"/>
      <c r="BH74" s="253"/>
      <c r="BI74" s="253"/>
      <c r="BJ74" s="253"/>
      <c r="BK74" s="253"/>
      <c r="BL74" s="253"/>
      <c r="BM74" s="253"/>
      <c r="BN74" s="253"/>
      <c r="BO74" s="253"/>
      <c r="BP74" s="253"/>
      <c r="BQ74" s="253"/>
      <c r="BR74" s="253"/>
      <c r="BS74" s="253"/>
      <c r="BT74" s="253" t="s">
        <v>177</v>
      </c>
      <c r="BU74" s="253"/>
      <c r="BV74" s="253"/>
    </row>
    <row r="75" spans="1:74" x14ac:dyDescent="0.2">
      <c r="A75" s="250">
        <v>2</v>
      </c>
      <c r="B75" s="248" t="s">
        <v>1261</v>
      </c>
      <c r="C75" s="253" t="s">
        <v>177</v>
      </c>
      <c r="D75" s="253" t="s">
        <v>177</v>
      </c>
      <c r="E75" s="253" t="s">
        <v>177</v>
      </c>
      <c r="F75" s="253" t="s">
        <v>177</v>
      </c>
      <c r="G75" s="253" t="s">
        <v>177</v>
      </c>
      <c r="H75" s="253"/>
      <c r="I75" s="253" t="s">
        <v>177</v>
      </c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P75" s="253">
        <v>10</v>
      </c>
      <c r="AQ75" s="253"/>
      <c r="AR75" s="253"/>
      <c r="AS75" s="253"/>
      <c r="AT75" s="253"/>
      <c r="AU75" s="253"/>
      <c r="AV75" s="253"/>
      <c r="AW75" s="253"/>
      <c r="AX75" s="253"/>
      <c r="AY75" s="253"/>
      <c r="AZ75" s="253"/>
      <c r="BA75" s="253"/>
      <c r="BB75" s="253">
        <v>9</v>
      </c>
      <c r="BC75" s="253"/>
      <c r="BD75" s="253"/>
      <c r="BE75" s="253"/>
      <c r="BF75" s="253"/>
      <c r="BG75" s="253"/>
      <c r="BH75" s="253"/>
      <c r="BI75" s="253"/>
      <c r="BJ75" s="253"/>
      <c r="BK75" s="253"/>
      <c r="BL75" s="253"/>
      <c r="BM75" s="253"/>
      <c r="BN75" s="253"/>
      <c r="BO75" s="253"/>
      <c r="BP75" s="253"/>
      <c r="BQ75" s="253"/>
      <c r="BR75" s="253"/>
      <c r="BS75" s="253"/>
      <c r="BT75" s="253"/>
      <c r="BU75" s="253"/>
      <c r="BV75" s="253"/>
    </row>
    <row r="76" spans="1:74" x14ac:dyDescent="0.2">
      <c r="A76" s="250">
        <v>2</v>
      </c>
      <c r="B76" s="248" t="s">
        <v>1262</v>
      </c>
      <c r="C76" s="253">
        <v>8</v>
      </c>
      <c r="D76" s="253">
        <v>9</v>
      </c>
      <c r="E76" s="253">
        <v>10</v>
      </c>
      <c r="F76" s="253">
        <v>10</v>
      </c>
      <c r="G76" s="253">
        <v>9</v>
      </c>
      <c r="H76" s="253"/>
      <c r="I76" s="253">
        <v>10</v>
      </c>
      <c r="J76" s="253">
        <v>9</v>
      </c>
      <c r="K76" s="253" t="s">
        <v>177</v>
      </c>
      <c r="L76" s="253">
        <v>9</v>
      </c>
      <c r="M76" s="253">
        <v>9</v>
      </c>
      <c r="N76" s="253">
        <v>10</v>
      </c>
      <c r="O76" s="253">
        <v>8</v>
      </c>
      <c r="P76" s="253">
        <v>9</v>
      </c>
      <c r="Q76" s="253" t="s">
        <v>177</v>
      </c>
      <c r="R76" s="253" t="s">
        <v>177</v>
      </c>
      <c r="S76" s="253" t="s">
        <v>177</v>
      </c>
      <c r="T76" s="253" t="s">
        <v>177</v>
      </c>
      <c r="U76" s="253">
        <v>8</v>
      </c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253"/>
      <c r="AM76" s="253"/>
      <c r="AN76" s="253"/>
      <c r="AO76" s="253"/>
      <c r="AP76" s="253"/>
      <c r="AQ76" s="253"/>
      <c r="AR76" s="253"/>
      <c r="AS76" s="253"/>
      <c r="AT76" s="253"/>
      <c r="AU76" s="253"/>
      <c r="AV76" s="253"/>
      <c r="AW76" s="253"/>
      <c r="AX76" s="253"/>
      <c r="AY76" s="253"/>
      <c r="AZ76" s="253"/>
      <c r="BA76" s="253"/>
      <c r="BB76" s="253"/>
      <c r="BC76" s="253"/>
      <c r="BD76" s="253"/>
      <c r="BE76" s="253"/>
      <c r="BF76" s="253"/>
      <c r="BG76" s="253"/>
      <c r="BH76" s="253"/>
      <c r="BI76" s="253"/>
      <c r="BJ76" s="253"/>
      <c r="BK76" s="253"/>
      <c r="BL76" s="253"/>
      <c r="BM76" s="253"/>
      <c r="BN76" s="253"/>
      <c r="BO76" s="253"/>
      <c r="BP76" s="253"/>
      <c r="BQ76" s="253"/>
      <c r="BR76" s="253"/>
      <c r="BS76" s="253"/>
      <c r="BT76" s="253" t="s">
        <v>177</v>
      </c>
      <c r="BU76" s="253"/>
      <c r="BV76" s="253"/>
    </row>
    <row r="77" spans="1:74" x14ac:dyDescent="0.2">
      <c r="A77" s="250">
        <v>2</v>
      </c>
      <c r="B77" s="248" t="s">
        <v>1263</v>
      </c>
      <c r="C77" s="253">
        <v>10</v>
      </c>
      <c r="D77" s="253">
        <v>9</v>
      </c>
      <c r="E77" s="253">
        <v>8</v>
      </c>
      <c r="F77" s="253">
        <v>10</v>
      </c>
      <c r="G77" s="253">
        <v>10</v>
      </c>
      <c r="H77" s="253">
        <v>9</v>
      </c>
      <c r="I77" s="253">
        <v>9</v>
      </c>
      <c r="J77" s="253">
        <v>8</v>
      </c>
      <c r="K77" s="253">
        <v>9</v>
      </c>
      <c r="L77" s="253">
        <v>10</v>
      </c>
      <c r="M77" s="253">
        <v>7</v>
      </c>
      <c r="N77" s="253">
        <v>8</v>
      </c>
      <c r="O77" s="253">
        <v>10</v>
      </c>
      <c r="P77" s="253"/>
      <c r="Q77" s="253" t="s">
        <v>177</v>
      </c>
      <c r="R77" s="253"/>
      <c r="S77" s="253">
        <v>9</v>
      </c>
      <c r="T77" s="253" t="s">
        <v>177</v>
      </c>
      <c r="U77" s="253">
        <v>9</v>
      </c>
      <c r="V77" s="253"/>
      <c r="W77" s="253"/>
      <c r="X77" s="253"/>
      <c r="Y77" s="253"/>
      <c r="Z77" s="253" t="s">
        <v>177</v>
      </c>
      <c r="AA77" s="253"/>
      <c r="AB77" s="253"/>
      <c r="AC77" s="253"/>
      <c r="AD77" s="253">
        <v>9</v>
      </c>
      <c r="AE77" s="253"/>
      <c r="AF77" s="253"/>
      <c r="AG77" s="253"/>
      <c r="AH77" s="253"/>
      <c r="AI77" s="253"/>
      <c r="AJ77" s="253"/>
      <c r="AK77" s="253"/>
      <c r="AL77" s="253"/>
      <c r="AM77" s="253"/>
      <c r="AN77" s="253"/>
      <c r="AO77" s="253"/>
      <c r="AP77" s="253"/>
      <c r="AQ77" s="253"/>
      <c r="AR77" s="253"/>
      <c r="AS77" s="253"/>
      <c r="AT77" s="253"/>
      <c r="AU77" s="253"/>
      <c r="AV77" s="253"/>
      <c r="AW77" s="253"/>
      <c r="AX77" s="253"/>
      <c r="AY77" s="253"/>
      <c r="AZ77" s="253">
        <v>9</v>
      </c>
      <c r="BA77" s="253"/>
      <c r="BB77" s="253">
        <v>9</v>
      </c>
      <c r="BC77" s="253"/>
      <c r="BD77" s="253"/>
      <c r="BE77" s="253"/>
      <c r="BF77" s="253"/>
      <c r="BG77" s="253"/>
      <c r="BH77" s="253"/>
      <c r="BI77" s="253"/>
      <c r="BJ77" s="253" t="s">
        <v>177</v>
      </c>
      <c r="BK77" s="253"/>
      <c r="BL77" s="253"/>
      <c r="BM77" s="253"/>
      <c r="BN77" s="253"/>
      <c r="BO77" s="253"/>
      <c r="BP77" s="253"/>
      <c r="BQ77" s="253"/>
      <c r="BR77" s="253"/>
      <c r="BS77" s="253"/>
      <c r="BT77" s="253" t="s">
        <v>177</v>
      </c>
      <c r="BU77" s="253"/>
      <c r="BV77" s="253"/>
    </row>
    <row r="78" spans="1:74" ht="25.5" x14ac:dyDescent="0.2">
      <c r="A78" s="250">
        <v>2</v>
      </c>
      <c r="B78" s="248" t="s">
        <v>1264</v>
      </c>
      <c r="C78" s="253">
        <v>8</v>
      </c>
      <c r="D78" s="253">
        <v>9</v>
      </c>
      <c r="E78" s="253">
        <v>9</v>
      </c>
      <c r="F78" s="253">
        <v>10</v>
      </c>
      <c r="G78" s="253">
        <v>8</v>
      </c>
      <c r="H78" s="253">
        <v>9</v>
      </c>
      <c r="I78" s="253">
        <v>9</v>
      </c>
      <c r="J78" s="253">
        <v>8</v>
      </c>
      <c r="K78" s="253">
        <v>8</v>
      </c>
      <c r="L78" s="253">
        <v>10</v>
      </c>
      <c r="M78" s="253">
        <v>9</v>
      </c>
      <c r="N78" s="253">
        <v>9</v>
      </c>
      <c r="O78" s="253">
        <v>10</v>
      </c>
      <c r="P78" s="253">
        <v>8</v>
      </c>
      <c r="Q78" s="253" t="s">
        <v>177</v>
      </c>
      <c r="R78" s="253" t="s">
        <v>177</v>
      </c>
      <c r="S78" s="253" t="s">
        <v>177</v>
      </c>
      <c r="T78" s="253" t="s">
        <v>177</v>
      </c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3"/>
      <c r="AF78" s="253"/>
      <c r="AG78" s="253"/>
      <c r="AH78" s="253"/>
      <c r="AI78" s="253"/>
      <c r="AJ78" s="253"/>
      <c r="AK78" s="253"/>
      <c r="AL78" s="253"/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 t="s">
        <v>177</v>
      </c>
      <c r="BU78" s="253"/>
      <c r="BV78" s="253"/>
    </row>
    <row r="79" spans="1:74" x14ac:dyDescent="0.2">
      <c r="A79" s="250">
        <v>2</v>
      </c>
      <c r="B79" s="248" t="s">
        <v>1265</v>
      </c>
      <c r="C79" s="253">
        <v>10</v>
      </c>
      <c r="D79" s="253">
        <v>9</v>
      </c>
      <c r="E79" s="253">
        <v>9</v>
      </c>
      <c r="F79" s="253">
        <v>10</v>
      </c>
      <c r="G79" s="253">
        <v>9</v>
      </c>
      <c r="H79" s="253">
        <v>10</v>
      </c>
      <c r="I79" s="253">
        <v>9</v>
      </c>
      <c r="J79" s="253">
        <v>9</v>
      </c>
      <c r="K79" s="253">
        <v>9</v>
      </c>
      <c r="L79" s="253">
        <v>9</v>
      </c>
      <c r="M79" s="253">
        <v>9</v>
      </c>
      <c r="N79" s="253">
        <v>9</v>
      </c>
      <c r="O79" s="253">
        <v>10</v>
      </c>
      <c r="P79" s="253">
        <v>9</v>
      </c>
      <c r="Q79" s="253">
        <v>7</v>
      </c>
      <c r="R79" s="253">
        <v>10</v>
      </c>
      <c r="S79" s="253" t="s">
        <v>177</v>
      </c>
      <c r="T79" s="253" t="s">
        <v>177</v>
      </c>
      <c r="U79" s="253" t="s">
        <v>177</v>
      </c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253"/>
      <c r="AM79" s="253"/>
      <c r="AN79" s="253"/>
      <c r="AO79" s="253"/>
      <c r="AP79" s="253"/>
      <c r="AQ79" s="253"/>
      <c r="AR79" s="253"/>
      <c r="AS79" s="253"/>
      <c r="AT79" s="253"/>
      <c r="AU79" s="253"/>
      <c r="AV79" s="253"/>
      <c r="AW79" s="253"/>
      <c r="AX79" s="253"/>
      <c r="AY79" s="253"/>
      <c r="AZ79" s="253"/>
      <c r="BA79" s="253"/>
      <c r="BB79" s="253" t="s">
        <v>177</v>
      </c>
      <c r="BC79" s="253"/>
      <c r="BD79" s="253"/>
      <c r="BE79" s="253"/>
      <c r="BF79" s="253"/>
      <c r="BG79" s="253"/>
      <c r="BH79" s="253"/>
      <c r="BI79" s="253"/>
      <c r="BJ79" s="253"/>
      <c r="BK79" s="253"/>
      <c r="BL79" s="253"/>
      <c r="BM79" s="253"/>
      <c r="BN79" s="253"/>
      <c r="BO79" s="253"/>
      <c r="BP79" s="253"/>
      <c r="BQ79" s="253"/>
      <c r="BR79" s="253"/>
      <c r="BS79" s="253"/>
      <c r="BT79" s="253" t="s">
        <v>177</v>
      </c>
      <c r="BU79" s="253"/>
      <c r="BV79" s="253"/>
    </row>
    <row r="80" spans="1:74" x14ac:dyDescent="0.2">
      <c r="A80" s="250">
        <v>2</v>
      </c>
      <c r="B80" s="248" t="s">
        <v>1266</v>
      </c>
      <c r="C80" s="253" t="s">
        <v>177</v>
      </c>
      <c r="D80" s="253">
        <v>7</v>
      </c>
      <c r="E80" s="253" t="s">
        <v>177</v>
      </c>
      <c r="F80" s="253">
        <v>7</v>
      </c>
      <c r="G80" s="253">
        <v>6</v>
      </c>
      <c r="H80" s="253">
        <v>8</v>
      </c>
      <c r="I80" s="253" t="s">
        <v>177</v>
      </c>
      <c r="J80" s="253">
        <v>5</v>
      </c>
      <c r="K80" s="253"/>
      <c r="L80" s="253">
        <v>10</v>
      </c>
      <c r="M80" s="253">
        <v>5</v>
      </c>
      <c r="N80" s="253"/>
      <c r="O80" s="253">
        <v>5</v>
      </c>
      <c r="P80" s="253">
        <v>7</v>
      </c>
      <c r="Q80" s="253"/>
      <c r="R80" s="253"/>
      <c r="S80" s="253"/>
      <c r="T80" s="253"/>
      <c r="U80" s="253">
        <v>8</v>
      </c>
      <c r="V80" s="253"/>
      <c r="W80" s="253"/>
      <c r="X80" s="253"/>
      <c r="Y80" s="253"/>
      <c r="Z80" s="253"/>
      <c r="AA80" s="253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  <c r="AL80" s="253"/>
      <c r="AM80" s="253"/>
      <c r="AN80" s="253"/>
      <c r="AO80" s="253"/>
      <c r="AP80" s="253"/>
      <c r="AQ80" s="253"/>
      <c r="AR80" s="253"/>
      <c r="AS80" s="253"/>
      <c r="AT80" s="253"/>
      <c r="AU80" s="253"/>
      <c r="AV80" s="253"/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</row>
    <row r="81" spans="1:74" x14ac:dyDescent="0.2">
      <c r="A81" s="250">
        <v>2</v>
      </c>
      <c r="B81" s="248" t="s">
        <v>1267</v>
      </c>
      <c r="C81" s="253">
        <v>9</v>
      </c>
      <c r="D81" s="253"/>
      <c r="E81" s="253" t="s">
        <v>177</v>
      </c>
      <c r="F81" s="253" t="s">
        <v>177</v>
      </c>
      <c r="G81" s="253">
        <v>9</v>
      </c>
      <c r="H81" s="253"/>
      <c r="I81" s="253">
        <v>7</v>
      </c>
      <c r="J81" s="253"/>
      <c r="K81" s="253"/>
      <c r="L81" s="253"/>
      <c r="M81" s="253">
        <v>5</v>
      </c>
      <c r="N81" s="253"/>
      <c r="O81" s="253"/>
      <c r="P81" s="253">
        <v>10</v>
      </c>
      <c r="Q81" s="253"/>
      <c r="R81" s="253"/>
      <c r="S81" s="253" t="s">
        <v>177</v>
      </c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253"/>
      <c r="AM81" s="253"/>
      <c r="AN81" s="253"/>
      <c r="AO81" s="253"/>
      <c r="AP81" s="253"/>
      <c r="AQ81" s="253" t="s">
        <v>177</v>
      </c>
      <c r="AR81" s="253"/>
      <c r="AS81" s="253"/>
      <c r="AT81" s="253"/>
      <c r="AU81" s="253"/>
      <c r="AV81" s="253"/>
      <c r="AW81" s="253"/>
      <c r="AX81" s="253"/>
      <c r="AY81" s="253"/>
      <c r="AZ81" s="253"/>
      <c r="BA81" s="253"/>
      <c r="BB81" s="253"/>
      <c r="BC81" s="253"/>
      <c r="BD81" s="253"/>
      <c r="BE81" s="253"/>
      <c r="BF81" s="253"/>
      <c r="BG81" s="253"/>
      <c r="BH81" s="253"/>
      <c r="BI81" s="253"/>
      <c r="BJ81" s="253"/>
      <c r="BK81" s="253"/>
      <c r="BL81" s="253"/>
      <c r="BM81" s="253"/>
      <c r="BN81" s="253"/>
      <c r="BO81" s="253"/>
      <c r="BP81" s="253"/>
      <c r="BQ81" s="253"/>
      <c r="BR81" s="253"/>
      <c r="BS81" s="253"/>
      <c r="BT81" s="253"/>
      <c r="BU81" s="253"/>
      <c r="BV81" s="253"/>
    </row>
    <row r="82" spans="1:74" x14ac:dyDescent="0.2">
      <c r="A82" s="250">
        <v>2</v>
      </c>
      <c r="B82" s="248" t="s">
        <v>1268</v>
      </c>
      <c r="C82" s="253">
        <v>9</v>
      </c>
      <c r="D82" s="253">
        <v>10</v>
      </c>
      <c r="E82" s="253">
        <v>10</v>
      </c>
      <c r="F82" s="253">
        <v>10</v>
      </c>
      <c r="G82" s="253">
        <v>9</v>
      </c>
      <c r="H82" s="253">
        <v>9</v>
      </c>
      <c r="I82" s="253">
        <v>9</v>
      </c>
      <c r="J82" s="253">
        <v>10</v>
      </c>
      <c r="K82" s="253"/>
      <c r="L82" s="253">
        <v>10</v>
      </c>
      <c r="M82" s="253">
        <v>10</v>
      </c>
      <c r="N82" s="253">
        <v>9</v>
      </c>
      <c r="O82" s="253">
        <v>10</v>
      </c>
      <c r="P82" s="253">
        <v>8</v>
      </c>
      <c r="Q82" s="253" t="s">
        <v>177</v>
      </c>
      <c r="R82" s="253" t="s">
        <v>177</v>
      </c>
      <c r="S82" s="253"/>
      <c r="T82" s="253" t="s">
        <v>177</v>
      </c>
      <c r="U82" s="253" t="s">
        <v>177</v>
      </c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3"/>
      <c r="AS82" s="253"/>
      <c r="AT82" s="253"/>
      <c r="AU82" s="253"/>
      <c r="AV82" s="253"/>
      <c r="AW82" s="253"/>
      <c r="AX82" s="253"/>
      <c r="AY82" s="253"/>
      <c r="AZ82" s="253"/>
      <c r="BA82" s="253"/>
      <c r="BB82" s="253" t="s">
        <v>177</v>
      </c>
      <c r="BC82" s="253"/>
      <c r="BD82" s="253"/>
      <c r="BE82" s="253"/>
      <c r="BF82" s="253"/>
      <c r="BG82" s="253"/>
      <c r="BH82" s="253"/>
      <c r="BI82" s="253"/>
      <c r="BJ82" s="253"/>
      <c r="BK82" s="253"/>
      <c r="BL82" s="253"/>
      <c r="BM82" s="253"/>
      <c r="BN82" s="253"/>
      <c r="BO82" s="253"/>
      <c r="BP82" s="253"/>
      <c r="BQ82" s="253"/>
      <c r="BR82" s="253"/>
      <c r="BS82" s="253"/>
      <c r="BT82" s="253" t="s">
        <v>177</v>
      </c>
      <c r="BU82" s="253"/>
      <c r="BV82" s="253"/>
    </row>
    <row r="83" spans="1:74" ht="25.5" x14ac:dyDescent="0.2">
      <c r="A83" s="250">
        <v>2</v>
      </c>
      <c r="B83" s="248" t="s">
        <v>1269</v>
      </c>
      <c r="C83" s="253">
        <v>9</v>
      </c>
      <c r="D83" s="253">
        <v>8</v>
      </c>
      <c r="E83" s="253">
        <v>6</v>
      </c>
      <c r="F83" s="253">
        <v>9</v>
      </c>
      <c r="G83" s="253">
        <v>8</v>
      </c>
      <c r="H83" s="253">
        <v>7</v>
      </c>
      <c r="I83" s="253" t="s">
        <v>177</v>
      </c>
      <c r="J83" s="253"/>
      <c r="K83" s="253"/>
      <c r="L83" s="253">
        <v>8</v>
      </c>
      <c r="M83" s="253">
        <v>5</v>
      </c>
      <c r="N83" s="253">
        <v>8</v>
      </c>
      <c r="O83" s="253">
        <v>8</v>
      </c>
      <c r="P83" s="253">
        <v>9</v>
      </c>
      <c r="Q83" s="253" t="s">
        <v>177</v>
      </c>
      <c r="R83" s="253" t="s">
        <v>177</v>
      </c>
      <c r="S83" s="253" t="s">
        <v>177</v>
      </c>
      <c r="T83" s="253" t="s">
        <v>177</v>
      </c>
      <c r="U83" s="253"/>
      <c r="V83" s="253"/>
      <c r="W83" s="253" t="s">
        <v>177</v>
      </c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253"/>
      <c r="AM83" s="253"/>
      <c r="AN83" s="253"/>
      <c r="AO83" s="253"/>
      <c r="AP83" s="253"/>
      <c r="AQ83" s="253"/>
      <c r="AR83" s="253"/>
      <c r="AS83" s="253"/>
      <c r="AT83" s="253"/>
      <c r="AU83" s="253"/>
      <c r="AV83" s="253"/>
      <c r="AW83" s="253"/>
      <c r="AX83" s="253"/>
      <c r="AY83" s="253"/>
      <c r="AZ83" s="253"/>
      <c r="BA83" s="253"/>
      <c r="BB83" s="253"/>
      <c r="BC83" s="253"/>
      <c r="BD83" s="253"/>
      <c r="BE83" s="253"/>
      <c r="BF83" s="253"/>
      <c r="BG83" s="253"/>
      <c r="BH83" s="253"/>
      <c r="BI83" s="253"/>
      <c r="BJ83" s="253"/>
      <c r="BK83" s="253"/>
      <c r="BL83" s="253"/>
      <c r="BM83" s="253"/>
      <c r="BN83" s="253"/>
      <c r="BO83" s="253"/>
      <c r="BP83" s="253"/>
      <c r="BQ83" s="253"/>
      <c r="BR83" s="253"/>
      <c r="BS83" s="253"/>
      <c r="BT83" s="253"/>
      <c r="BU83" s="253"/>
      <c r="BV83" s="253"/>
    </row>
    <row r="84" spans="1:74" x14ac:dyDescent="0.2">
      <c r="A84" s="250">
        <v>3</v>
      </c>
      <c r="B84" s="248" t="s">
        <v>1270</v>
      </c>
      <c r="C84" s="253">
        <v>10</v>
      </c>
      <c r="D84" s="253" t="s">
        <v>177</v>
      </c>
      <c r="E84" s="253" t="s">
        <v>177</v>
      </c>
      <c r="F84" s="253" t="s">
        <v>177</v>
      </c>
      <c r="G84" s="253">
        <v>8</v>
      </c>
      <c r="H84" s="253" t="s">
        <v>177</v>
      </c>
      <c r="I84" s="253">
        <v>6</v>
      </c>
      <c r="J84" s="253"/>
      <c r="K84" s="253">
        <v>8</v>
      </c>
      <c r="L84" s="253"/>
      <c r="M84" s="253">
        <v>8</v>
      </c>
      <c r="N84" s="253"/>
      <c r="O84" s="253"/>
      <c r="P84" s="253" t="s">
        <v>177</v>
      </c>
      <c r="Q84" s="253"/>
      <c r="R84" s="253"/>
      <c r="S84" s="253">
        <v>9</v>
      </c>
      <c r="T84" s="253"/>
      <c r="U84" s="253"/>
      <c r="V84" s="253"/>
      <c r="W84" s="253">
        <v>6</v>
      </c>
      <c r="X84" s="253"/>
      <c r="Y84" s="253"/>
      <c r="Z84" s="253"/>
      <c r="AA84" s="253"/>
      <c r="AB84" s="253"/>
      <c r="AC84" s="253"/>
      <c r="AD84" s="253">
        <v>6</v>
      </c>
      <c r="AE84" s="253"/>
      <c r="AF84" s="253"/>
      <c r="AG84" s="253"/>
      <c r="AH84" s="253"/>
      <c r="AI84" s="253"/>
      <c r="AJ84" s="253"/>
      <c r="AK84" s="253">
        <v>6</v>
      </c>
      <c r="AL84" s="253">
        <v>10</v>
      </c>
      <c r="AM84" s="253"/>
      <c r="AN84" s="253"/>
      <c r="AO84" s="253"/>
      <c r="AP84" s="253"/>
      <c r="AQ84" s="253"/>
      <c r="AR84" s="253"/>
      <c r="AS84" s="253"/>
      <c r="AT84" s="253"/>
      <c r="AU84" s="253"/>
      <c r="AV84" s="253"/>
      <c r="AW84" s="253"/>
      <c r="AX84" s="253"/>
      <c r="AY84" s="253"/>
      <c r="AZ84" s="253"/>
      <c r="BA84" s="253"/>
      <c r="BB84" s="253"/>
      <c r="BC84" s="253"/>
      <c r="BD84" s="253"/>
      <c r="BE84" s="253"/>
      <c r="BF84" s="253"/>
      <c r="BG84" s="253"/>
      <c r="BH84" s="253"/>
      <c r="BI84" s="253"/>
      <c r="BJ84" s="253"/>
      <c r="BK84" s="253"/>
      <c r="BL84" s="253"/>
      <c r="BM84" s="253"/>
      <c r="BN84" s="253"/>
      <c r="BO84" s="253"/>
      <c r="BP84" s="253"/>
      <c r="BQ84" s="253"/>
      <c r="BR84" s="253"/>
      <c r="BS84" s="253"/>
      <c r="BT84" s="253"/>
      <c r="BU84" s="253"/>
      <c r="BV84" s="253"/>
    </row>
    <row r="85" spans="1:74" x14ac:dyDescent="0.2">
      <c r="A85" s="250">
        <v>3</v>
      </c>
      <c r="B85" s="248" t="s">
        <v>1271</v>
      </c>
      <c r="C85" s="253">
        <v>8</v>
      </c>
      <c r="D85" s="253"/>
      <c r="E85" s="253"/>
      <c r="F85" s="253">
        <v>10</v>
      </c>
      <c r="G85" s="253">
        <v>8</v>
      </c>
      <c r="H85" s="253">
        <v>9</v>
      </c>
      <c r="I85" s="253">
        <v>7</v>
      </c>
      <c r="J85" s="253">
        <v>8</v>
      </c>
      <c r="K85" s="253"/>
      <c r="L85" s="253">
        <v>9</v>
      </c>
      <c r="M85" s="253">
        <v>9</v>
      </c>
      <c r="N85" s="253">
        <v>8</v>
      </c>
      <c r="O85" s="253">
        <v>9</v>
      </c>
      <c r="P85" s="253">
        <v>8</v>
      </c>
      <c r="Q85" s="253" t="s">
        <v>177</v>
      </c>
      <c r="R85" s="253" t="s">
        <v>177</v>
      </c>
      <c r="S85" s="253" t="s">
        <v>177</v>
      </c>
      <c r="T85" s="253" t="s">
        <v>177</v>
      </c>
      <c r="U85" s="253">
        <v>9</v>
      </c>
      <c r="V85" s="253"/>
      <c r="W85" s="253"/>
      <c r="X85" s="253"/>
      <c r="Y85" s="253"/>
      <c r="Z85" s="253" t="s">
        <v>177</v>
      </c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253"/>
      <c r="AM85" s="253"/>
      <c r="AN85" s="253"/>
      <c r="AO85" s="253"/>
      <c r="AP85" s="253"/>
      <c r="AQ85" s="253"/>
      <c r="AR85" s="253"/>
      <c r="AS85" s="253"/>
      <c r="AT85" s="253"/>
      <c r="AU85" s="253"/>
      <c r="AV85" s="253"/>
      <c r="AW85" s="253"/>
      <c r="AX85" s="253"/>
      <c r="AY85" s="253"/>
      <c r="AZ85" s="253"/>
      <c r="BA85" s="253"/>
      <c r="BB85" s="253">
        <v>9</v>
      </c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53" t="s">
        <v>177</v>
      </c>
      <c r="BU85" s="253"/>
      <c r="BV85" s="253"/>
    </row>
    <row r="86" spans="1:74" x14ac:dyDescent="0.2">
      <c r="A86" s="250">
        <v>3</v>
      </c>
      <c r="B86" s="248" t="s">
        <v>1272</v>
      </c>
      <c r="C86" s="253">
        <v>9</v>
      </c>
      <c r="D86" s="253">
        <v>9</v>
      </c>
      <c r="E86" s="253" t="s">
        <v>177</v>
      </c>
      <c r="F86" s="253">
        <v>9</v>
      </c>
      <c r="G86" s="253">
        <v>7</v>
      </c>
      <c r="H86" s="253">
        <v>9</v>
      </c>
      <c r="I86" s="253">
        <v>9</v>
      </c>
      <c r="J86" s="253">
        <v>9</v>
      </c>
      <c r="K86" s="253"/>
      <c r="L86" s="253">
        <v>10</v>
      </c>
      <c r="M86" s="253">
        <v>10</v>
      </c>
      <c r="N86" s="253">
        <v>8</v>
      </c>
      <c r="O86" s="253">
        <v>7</v>
      </c>
      <c r="P86" s="253">
        <v>9</v>
      </c>
      <c r="Q86" s="253" t="s">
        <v>177</v>
      </c>
      <c r="R86" s="253" t="s">
        <v>177</v>
      </c>
      <c r="S86" s="253">
        <v>9</v>
      </c>
      <c r="T86" s="253" t="s">
        <v>177</v>
      </c>
      <c r="U86" s="253" t="s">
        <v>177</v>
      </c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3"/>
      <c r="AM86" s="253"/>
      <c r="AN86" s="253"/>
      <c r="AO86" s="253"/>
      <c r="AP86" s="253"/>
      <c r="AQ86" s="253"/>
      <c r="AR86" s="253"/>
      <c r="AS86" s="253"/>
      <c r="AT86" s="253"/>
      <c r="AU86" s="253"/>
      <c r="AV86" s="253"/>
      <c r="AW86" s="253"/>
      <c r="AX86" s="253"/>
      <c r="AY86" s="253"/>
      <c r="AZ86" s="253"/>
      <c r="BA86" s="253"/>
      <c r="BB86" s="253">
        <v>9</v>
      </c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 t="s">
        <v>177</v>
      </c>
      <c r="BU86" s="253"/>
      <c r="BV86" s="253"/>
    </row>
    <row r="87" spans="1:74" x14ac:dyDescent="0.2">
      <c r="A87" s="250">
        <v>3</v>
      </c>
      <c r="B87" s="248" t="s">
        <v>1273</v>
      </c>
      <c r="C87" s="253">
        <v>9</v>
      </c>
      <c r="D87" s="253">
        <v>10</v>
      </c>
      <c r="E87" s="253">
        <v>9</v>
      </c>
      <c r="F87" s="253">
        <v>9</v>
      </c>
      <c r="G87" s="253">
        <v>9</v>
      </c>
      <c r="H87" s="253">
        <v>10</v>
      </c>
      <c r="I87" s="253">
        <v>9</v>
      </c>
      <c r="J87" s="253">
        <v>9</v>
      </c>
      <c r="K87" s="253">
        <v>9</v>
      </c>
      <c r="L87" s="253">
        <v>10</v>
      </c>
      <c r="M87" s="253">
        <v>10</v>
      </c>
      <c r="N87" s="253">
        <v>8</v>
      </c>
      <c r="O87" s="253">
        <v>9</v>
      </c>
      <c r="P87" s="253">
        <v>10</v>
      </c>
      <c r="Q87" s="253" t="s">
        <v>177</v>
      </c>
      <c r="R87" s="253">
        <v>9</v>
      </c>
      <c r="S87" s="253">
        <v>10</v>
      </c>
      <c r="T87" s="253" t="s">
        <v>177</v>
      </c>
      <c r="U87" s="253" t="s">
        <v>177</v>
      </c>
      <c r="V87" s="253" t="s">
        <v>177</v>
      </c>
      <c r="W87" s="253">
        <v>10</v>
      </c>
      <c r="X87" s="253"/>
      <c r="Y87" s="253"/>
      <c r="Z87" s="253"/>
      <c r="AA87" s="253"/>
      <c r="AB87" s="253"/>
      <c r="AC87" s="253"/>
      <c r="AD87" s="253"/>
      <c r="AE87" s="253" t="s">
        <v>177</v>
      </c>
      <c r="AF87" s="253"/>
      <c r="AG87" s="253"/>
      <c r="AH87" s="253"/>
      <c r="AI87" s="253"/>
      <c r="AJ87" s="253"/>
      <c r="AK87" s="253"/>
      <c r="AL87" s="253"/>
      <c r="AM87" s="253"/>
      <c r="AN87" s="253"/>
      <c r="AO87" s="253"/>
      <c r="AP87" s="253"/>
      <c r="AQ87" s="253"/>
      <c r="AR87" s="253"/>
      <c r="AS87" s="253"/>
      <c r="AT87" s="253"/>
      <c r="AU87" s="253"/>
      <c r="AV87" s="253"/>
      <c r="AW87" s="253"/>
      <c r="AX87" s="253"/>
      <c r="AY87" s="253"/>
      <c r="AZ87" s="253"/>
      <c r="BA87" s="253"/>
      <c r="BB87" s="253">
        <v>10</v>
      </c>
      <c r="BC87" s="253"/>
      <c r="BD87" s="253"/>
      <c r="BE87" s="253"/>
      <c r="BF87" s="253"/>
      <c r="BG87" s="253"/>
      <c r="BH87" s="253"/>
      <c r="BI87" s="253"/>
      <c r="BJ87" s="253"/>
      <c r="BK87" s="253" t="s">
        <v>177</v>
      </c>
      <c r="BL87" s="253"/>
      <c r="BM87" s="253"/>
      <c r="BN87" s="253"/>
      <c r="BO87" s="253"/>
      <c r="BP87" s="253"/>
      <c r="BQ87" s="253"/>
      <c r="BR87" s="253"/>
      <c r="BS87" s="253"/>
      <c r="BT87" s="253">
        <v>9</v>
      </c>
      <c r="BU87" s="253"/>
      <c r="BV87" s="253"/>
    </row>
    <row r="88" spans="1:74" ht="25.5" x14ac:dyDescent="0.2">
      <c r="A88" s="250">
        <v>3</v>
      </c>
      <c r="B88" s="248" t="s">
        <v>1274</v>
      </c>
      <c r="C88" s="253">
        <v>10</v>
      </c>
      <c r="D88" s="253">
        <v>9</v>
      </c>
      <c r="E88" s="253" t="s">
        <v>177</v>
      </c>
      <c r="F88" s="253">
        <v>9</v>
      </c>
      <c r="G88" s="253">
        <v>9</v>
      </c>
      <c r="H88" s="253">
        <v>10</v>
      </c>
      <c r="I88" s="253">
        <v>10</v>
      </c>
      <c r="J88" s="253">
        <v>9</v>
      </c>
      <c r="K88" s="253">
        <v>10</v>
      </c>
      <c r="L88" s="253">
        <v>10</v>
      </c>
      <c r="M88" s="253">
        <v>10</v>
      </c>
      <c r="N88" s="253">
        <v>9</v>
      </c>
      <c r="O88" s="253">
        <v>10</v>
      </c>
      <c r="P88" s="253">
        <v>9</v>
      </c>
      <c r="Q88" s="253">
        <v>10</v>
      </c>
      <c r="R88" s="253" t="s">
        <v>177</v>
      </c>
      <c r="S88" s="253">
        <v>10</v>
      </c>
      <c r="T88" s="253" t="s">
        <v>177</v>
      </c>
      <c r="U88" s="253" t="s">
        <v>177</v>
      </c>
      <c r="V88" s="253" t="s">
        <v>177</v>
      </c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253"/>
      <c r="AM88" s="253"/>
      <c r="AN88" s="253"/>
      <c r="AO88" s="253"/>
      <c r="AP88" s="253"/>
      <c r="AQ88" s="253"/>
      <c r="AR88" s="253"/>
      <c r="AS88" s="253"/>
      <c r="AT88" s="253"/>
      <c r="AU88" s="253"/>
      <c r="AV88" s="253"/>
      <c r="AW88" s="253"/>
      <c r="AX88" s="253"/>
      <c r="AY88" s="253"/>
      <c r="AZ88" s="253"/>
      <c r="BA88" s="253"/>
      <c r="BB88" s="253">
        <v>10</v>
      </c>
      <c r="BC88" s="253"/>
      <c r="BD88" s="253"/>
      <c r="BE88" s="253"/>
      <c r="BF88" s="253"/>
      <c r="BG88" s="253"/>
      <c r="BH88" s="253">
        <v>10</v>
      </c>
      <c r="BI88" s="253"/>
      <c r="BJ88" s="253"/>
      <c r="BK88" s="253"/>
      <c r="BL88" s="253"/>
      <c r="BM88" s="253"/>
      <c r="BN88" s="253"/>
      <c r="BO88" s="253"/>
      <c r="BP88" s="253"/>
      <c r="BQ88" s="253"/>
      <c r="BR88" s="253"/>
      <c r="BS88" s="253"/>
      <c r="BT88" s="253" t="s">
        <v>177</v>
      </c>
      <c r="BU88" s="253"/>
      <c r="BV88" s="253"/>
    </row>
    <row r="89" spans="1:74" x14ac:dyDescent="0.2">
      <c r="A89" s="250">
        <v>3</v>
      </c>
      <c r="B89" s="248" t="s">
        <v>1275</v>
      </c>
      <c r="C89" s="253" t="s">
        <v>177</v>
      </c>
      <c r="D89" s="253"/>
      <c r="E89" s="253">
        <v>7</v>
      </c>
      <c r="F89" s="253">
        <v>9</v>
      </c>
      <c r="G89" s="253">
        <v>9</v>
      </c>
      <c r="H89" s="253">
        <v>7</v>
      </c>
      <c r="I89" s="253">
        <v>8</v>
      </c>
      <c r="J89" s="253">
        <v>8</v>
      </c>
      <c r="K89" s="253"/>
      <c r="L89" s="253">
        <v>10</v>
      </c>
      <c r="M89" s="253">
        <v>9</v>
      </c>
      <c r="N89" s="253"/>
      <c r="O89" s="253">
        <v>8</v>
      </c>
      <c r="P89" s="253">
        <v>6</v>
      </c>
      <c r="Q89" s="253"/>
      <c r="R89" s="253" t="s">
        <v>177</v>
      </c>
      <c r="S89" s="253">
        <v>10</v>
      </c>
      <c r="T89" s="253" t="s">
        <v>177</v>
      </c>
      <c r="U89" s="253">
        <v>9</v>
      </c>
      <c r="V89" s="253"/>
      <c r="W89" s="253" t="s">
        <v>177</v>
      </c>
      <c r="X89" s="253"/>
      <c r="Y89" s="253"/>
      <c r="Z89" s="253"/>
      <c r="AA89" s="253"/>
      <c r="AB89" s="253"/>
      <c r="AC89" s="253"/>
      <c r="AD89" s="253">
        <v>8</v>
      </c>
      <c r="AE89" s="253"/>
      <c r="AF89" s="253"/>
      <c r="AG89" s="253"/>
      <c r="AH89" s="253"/>
      <c r="AI89" s="253"/>
      <c r="AJ89" s="253"/>
      <c r="AK89" s="253"/>
      <c r="AL89" s="253"/>
      <c r="AM89" s="253"/>
      <c r="AN89" s="253"/>
      <c r="AO89" s="253"/>
      <c r="AP89" s="253"/>
      <c r="AQ89" s="253"/>
      <c r="AR89" s="253"/>
      <c r="AS89" s="253"/>
      <c r="AT89" s="253"/>
      <c r="AU89" s="253"/>
      <c r="AV89" s="253"/>
      <c r="AW89" s="253"/>
      <c r="AX89" s="253"/>
      <c r="AY89" s="253"/>
      <c r="AZ89" s="253"/>
      <c r="BA89" s="253"/>
      <c r="BB89" s="253" t="s">
        <v>177</v>
      </c>
      <c r="BC89" s="253"/>
      <c r="BD89" s="253"/>
      <c r="BE89" s="253"/>
      <c r="BF89" s="253"/>
      <c r="BG89" s="253"/>
      <c r="BH89" s="253"/>
      <c r="BI89" s="253"/>
      <c r="BJ89" s="253"/>
      <c r="BK89" s="253"/>
      <c r="BL89" s="253"/>
      <c r="BM89" s="253"/>
      <c r="BN89" s="253"/>
      <c r="BO89" s="253"/>
      <c r="BP89" s="253"/>
      <c r="BQ89" s="253"/>
      <c r="BR89" s="253"/>
      <c r="BS89" s="253"/>
      <c r="BT89" s="253" t="s">
        <v>177</v>
      </c>
      <c r="BU89" s="253"/>
      <c r="BV89" s="253"/>
    </row>
    <row r="90" spans="1:74" x14ac:dyDescent="0.2">
      <c r="A90" s="250">
        <v>3</v>
      </c>
      <c r="B90" s="248" t="s">
        <v>1276</v>
      </c>
      <c r="C90" s="253">
        <v>9</v>
      </c>
      <c r="D90" s="253">
        <v>9</v>
      </c>
      <c r="E90" s="253">
        <v>8</v>
      </c>
      <c r="F90" s="253">
        <v>9</v>
      </c>
      <c r="G90" s="253">
        <v>9</v>
      </c>
      <c r="H90" s="253">
        <v>9</v>
      </c>
      <c r="I90" s="253">
        <v>10</v>
      </c>
      <c r="J90" s="253">
        <v>9</v>
      </c>
      <c r="K90" s="253">
        <v>7</v>
      </c>
      <c r="L90" s="253">
        <v>9</v>
      </c>
      <c r="M90" s="253">
        <v>8</v>
      </c>
      <c r="N90" s="253">
        <v>8</v>
      </c>
      <c r="O90" s="253">
        <v>10</v>
      </c>
      <c r="P90" s="253">
        <v>8</v>
      </c>
      <c r="Q90" s="253" t="s">
        <v>177</v>
      </c>
      <c r="R90" s="253">
        <v>7</v>
      </c>
      <c r="S90" s="253" t="s">
        <v>177</v>
      </c>
      <c r="T90" s="253" t="s">
        <v>177</v>
      </c>
      <c r="U90" s="253" t="s">
        <v>177</v>
      </c>
      <c r="V90" s="253"/>
      <c r="W90" s="253" t="s">
        <v>177</v>
      </c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253"/>
      <c r="AM90" s="253"/>
      <c r="AN90" s="253"/>
      <c r="AO90" s="253"/>
      <c r="AP90" s="253"/>
      <c r="AQ90" s="253"/>
      <c r="AR90" s="253"/>
      <c r="AS90" s="253"/>
      <c r="AT90" s="253"/>
      <c r="AU90" s="253"/>
      <c r="AV90" s="253"/>
      <c r="AW90" s="253"/>
      <c r="AX90" s="253"/>
      <c r="AY90" s="253"/>
      <c r="AZ90" s="253"/>
      <c r="BA90" s="253"/>
      <c r="BB90" s="253">
        <v>8</v>
      </c>
      <c r="BC90" s="253"/>
      <c r="BD90" s="253"/>
      <c r="BE90" s="253"/>
      <c r="BF90" s="253"/>
      <c r="BG90" s="253"/>
      <c r="BH90" s="253" t="s">
        <v>177</v>
      </c>
      <c r="BI90" s="253"/>
      <c r="BJ90" s="253"/>
      <c r="BK90" s="253"/>
      <c r="BL90" s="253"/>
      <c r="BM90" s="253"/>
      <c r="BN90" s="253"/>
      <c r="BO90" s="253"/>
      <c r="BP90" s="253"/>
      <c r="BQ90" s="253"/>
      <c r="BR90" s="253"/>
      <c r="BS90" s="253"/>
      <c r="BT90" s="253">
        <v>9</v>
      </c>
      <c r="BU90" s="253"/>
      <c r="BV90" s="253"/>
    </row>
    <row r="91" spans="1:74" x14ac:dyDescent="0.2">
      <c r="A91" s="250">
        <v>4</v>
      </c>
      <c r="B91" s="248" t="s">
        <v>1277</v>
      </c>
      <c r="C91" s="253">
        <v>7</v>
      </c>
      <c r="D91" s="253">
        <v>8</v>
      </c>
      <c r="E91" s="253">
        <v>7</v>
      </c>
      <c r="F91" s="253">
        <v>10</v>
      </c>
      <c r="G91" s="253">
        <v>8</v>
      </c>
      <c r="H91" s="253">
        <v>9</v>
      </c>
      <c r="I91" s="253">
        <v>8</v>
      </c>
      <c r="J91" s="253">
        <v>8</v>
      </c>
      <c r="K91" s="253">
        <v>10</v>
      </c>
      <c r="L91" s="253">
        <v>9</v>
      </c>
      <c r="M91" s="253">
        <v>10</v>
      </c>
      <c r="N91" s="253">
        <v>7</v>
      </c>
      <c r="O91" s="253">
        <v>8</v>
      </c>
      <c r="P91" s="253">
        <v>9</v>
      </c>
      <c r="Q91" s="253">
        <v>8</v>
      </c>
      <c r="R91" s="253">
        <v>8</v>
      </c>
      <c r="S91" s="253">
        <v>10</v>
      </c>
      <c r="T91" s="253">
        <v>7</v>
      </c>
      <c r="U91" s="253">
        <v>9</v>
      </c>
      <c r="V91" s="253" t="s">
        <v>177</v>
      </c>
      <c r="W91" s="253">
        <v>8</v>
      </c>
      <c r="X91" s="253">
        <v>7</v>
      </c>
      <c r="Y91" s="253">
        <v>10</v>
      </c>
      <c r="Z91" s="253">
        <v>9</v>
      </c>
      <c r="AA91" s="253">
        <v>7</v>
      </c>
      <c r="AB91" s="253"/>
      <c r="AC91" s="253"/>
      <c r="AD91" s="253" t="s">
        <v>177</v>
      </c>
      <c r="AE91" s="253" t="s">
        <v>177</v>
      </c>
      <c r="AF91" s="253">
        <v>9</v>
      </c>
      <c r="AG91" s="253" t="s">
        <v>177</v>
      </c>
      <c r="AH91" s="253"/>
      <c r="AI91" s="253"/>
      <c r="AJ91" s="253"/>
      <c r="AK91" s="253">
        <v>9</v>
      </c>
      <c r="AL91" s="253" t="s">
        <v>177</v>
      </c>
      <c r="AM91" s="253"/>
      <c r="AN91" s="253"/>
      <c r="AO91" s="253"/>
      <c r="AP91" s="253">
        <v>9</v>
      </c>
      <c r="AQ91" s="253"/>
      <c r="AR91" s="253"/>
      <c r="AS91" s="253"/>
      <c r="AT91" s="253"/>
      <c r="AU91" s="253"/>
      <c r="AV91" s="253"/>
      <c r="AW91" s="253"/>
      <c r="AX91" s="253"/>
      <c r="AY91" s="253">
        <v>8</v>
      </c>
      <c r="AZ91" s="253"/>
      <c r="BA91" s="253" t="s">
        <v>177</v>
      </c>
      <c r="BB91" s="253">
        <v>10</v>
      </c>
      <c r="BC91" s="253"/>
      <c r="BD91" s="253"/>
      <c r="BE91" s="253"/>
      <c r="BF91" s="253">
        <v>9</v>
      </c>
      <c r="BG91" s="253"/>
      <c r="BH91" s="253"/>
      <c r="BI91" s="253"/>
      <c r="BJ91" s="253"/>
      <c r="BK91" s="253"/>
      <c r="BL91" s="253"/>
      <c r="BM91" s="253"/>
      <c r="BN91" s="253"/>
      <c r="BO91" s="253"/>
      <c r="BP91" s="253"/>
      <c r="BQ91" s="253"/>
      <c r="BR91" s="253"/>
      <c r="BS91" s="253"/>
      <c r="BT91" s="253">
        <v>9</v>
      </c>
      <c r="BU91" s="253"/>
      <c r="BV91" s="253"/>
    </row>
    <row r="92" spans="1:74" x14ac:dyDescent="0.2">
      <c r="A92" s="250">
        <v>4</v>
      </c>
      <c r="B92" s="248" t="s">
        <v>1278</v>
      </c>
      <c r="C92" s="253">
        <v>9</v>
      </c>
      <c r="D92" s="253">
        <v>9</v>
      </c>
      <c r="E92" s="253">
        <v>9</v>
      </c>
      <c r="F92" s="253">
        <v>9</v>
      </c>
      <c r="G92" s="253">
        <v>9</v>
      </c>
      <c r="H92" s="253">
        <v>10</v>
      </c>
      <c r="I92" s="253">
        <v>9</v>
      </c>
      <c r="J92" s="253">
        <v>10</v>
      </c>
      <c r="K92" s="253">
        <v>10</v>
      </c>
      <c r="L92" s="253">
        <v>10</v>
      </c>
      <c r="M92" s="253">
        <v>9</v>
      </c>
      <c r="N92" s="253">
        <v>8</v>
      </c>
      <c r="O92" s="253">
        <v>9</v>
      </c>
      <c r="P92" s="253">
        <v>9</v>
      </c>
      <c r="Q92" s="253">
        <v>9</v>
      </c>
      <c r="R92" s="253">
        <v>10</v>
      </c>
      <c r="S92" s="253">
        <v>9</v>
      </c>
      <c r="T92" s="253">
        <v>9</v>
      </c>
      <c r="U92" s="253">
        <v>9</v>
      </c>
      <c r="V92" s="253">
        <v>10</v>
      </c>
      <c r="W92" s="253" t="s">
        <v>177</v>
      </c>
      <c r="X92" s="253">
        <v>9</v>
      </c>
      <c r="Y92" s="253">
        <v>10</v>
      </c>
      <c r="Z92" s="253">
        <v>10</v>
      </c>
      <c r="AA92" s="253" t="s">
        <v>177</v>
      </c>
      <c r="AB92" s="253"/>
      <c r="AC92" s="253"/>
      <c r="AD92" s="253"/>
      <c r="AE92" s="253" t="s">
        <v>177</v>
      </c>
      <c r="AF92" s="253" t="s">
        <v>177</v>
      </c>
      <c r="AG92" s="253" t="s">
        <v>177</v>
      </c>
      <c r="AH92" s="253"/>
      <c r="AI92" s="253"/>
      <c r="AJ92" s="253"/>
      <c r="AK92" s="253"/>
      <c r="AL92" s="253"/>
      <c r="AM92" s="253"/>
      <c r="AN92" s="253"/>
      <c r="AO92" s="253"/>
      <c r="AP92" s="253"/>
      <c r="AQ92" s="253"/>
      <c r="AR92" s="253"/>
      <c r="AS92" s="253"/>
      <c r="AT92" s="253"/>
      <c r="AU92" s="253"/>
      <c r="AV92" s="253"/>
      <c r="AW92" s="253"/>
      <c r="AX92" s="253"/>
      <c r="AY92" s="253"/>
      <c r="AZ92" s="253"/>
      <c r="BA92" s="253"/>
      <c r="BB92" s="253">
        <v>10</v>
      </c>
      <c r="BC92" s="253"/>
      <c r="BD92" s="253"/>
      <c r="BE92" s="253"/>
      <c r="BF92" s="253"/>
      <c r="BG92" s="253"/>
      <c r="BH92" s="253"/>
      <c r="BI92" s="253"/>
      <c r="BJ92" s="253"/>
      <c r="BK92" s="253"/>
      <c r="BL92" s="253"/>
      <c r="BM92" s="253"/>
      <c r="BN92" s="253"/>
      <c r="BO92" s="253"/>
      <c r="BP92" s="253"/>
      <c r="BQ92" s="253"/>
      <c r="BR92" s="253"/>
      <c r="BS92" s="253"/>
      <c r="BT92" s="253">
        <v>10</v>
      </c>
      <c r="BU92" s="253"/>
      <c r="BV92" s="253"/>
    </row>
    <row r="93" spans="1:74" x14ac:dyDescent="0.2">
      <c r="A93" s="250">
        <v>4</v>
      </c>
      <c r="B93" s="248" t="s">
        <v>1279</v>
      </c>
      <c r="C93" s="253">
        <v>10</v>
      </c>
      <c r="D93" s="253">
        <v>10</v>
      </c>
      <c r="E93" s="253">
        <v>9</v>
      </c>
      <c r="F93" s="253">
        <v>9</v>
      </c>
      <c r="G93" s="253">
        <v>9</v>
      </c>
      <c r="H93" s="253">
        <v>10</v>
      </c>
      <c r="I93" s="253">
        <v>9</v>
      </c>
      <c r="J93" s="253">
        <v>9</v>
      </c>
      <c r="K93" s="253">
        <v>8</v>
      </c>
      <c r="L93" s="253">
        <v>8</v>
      </c>
      <c r="M93" s="253">
        <v>9</v>
      </c>
      <c r="N93" s="253">
        <v>10</v>
      </c>
      <c r="O93" s="253">
        <v>9</v>
      </c>
      <c r="P93" s="253">
        <v>9</v>
      </c>
      <c r="Q93" s="253">
        <v>8</v>
      </c>
      <c r="R93" s="253">
        <v>8</v>
      </c>
      <c r="S93" s="253">
        <v>10</v>
      </c>
      <c r="T93" s="253" t="s">
        <v>177</v>
      </c>
      <c r="U93" s="253">
        <v>10</v>
      </c>
      <c r="V93" s="253">
        <v>9</v>
      </c>
      <c r="W93" s="253">
        <v>10</v>
      </c>
      <c r="X93" s="253">
        <v>8</v>
      </c>
      <c r="Y93" s="253"/>
      <c r="Z93" s="253">
        <v>9</v>
      </c>
      <c r="AA93" s="253">
        <v>8</v>
      </c>
      <c r="AB93" s="253" t="s">
        <v>177</v>
      </c>
      <c r="AC93" s="253" t="s">
        <v>177</v>
      </c>
      <c r="AD93" s="253"/>
      <c r="AE93" s="253" t="s">
        <v>177</v>
      </c>
      <c r="AF93" s="253"/>
      <c r="AG93" s="253"/>
      <c r="AH93" s="253"/>
      <c r="AI93" s="253"/>
      <c r="AJ93" s="253"/>
      <c r="AK93" s="253"/>
      <c r="AL93" s="253"/>
      <c r="AM93" s="253"/>
      <c r="AN93" s="253"/>
      <c r="AO93" s="253"/>
      <c r="AP93" s="253"/>
      <c r="AQ93" s="253"/>
      <c r="AR93" s="253"/>
      <c r="AS93" s="253"/>
      <c r="AT93" s="253"/>
      <c r="AU93" s="253"/>
      <c r="AV93" s="253"/>
      <c r="AW93" s="253"/>
      <c r="AX93" s="253"/>
      <c r="AY93" s="253"/>
      <c r="AZ93" s="253"/>
      <c r="BA93" s="253"/>
      <c r="BB93" s="253">
        <v>7</v>
      </c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>
        <v>9</v>
      </c>
      <c r="BU93" s="253"/>
      <c r="BV93" s="253"/>
    </row>
    <row r="94" spans="1:74" x14ac:dyDescent="0.2">
      <c r="A94" s="250">
        <v>4</v>
      </c>
      <c r="B94" s="248" t="s">
        <v>1280</v>
      </c>
      <c r="C94" s="253">
        <v>8</v>
      </c>
      <c r="D94" s="253">
        <v>9</v>
      </c>
      <c r="E94" s="253">
        <v>9</v>
      </c>
      <c r="F94" s="253">
        <v>8</v>
      </c>
      <c r="G94" s="253">
        <v>9</v>
      </c>
      <c r="H94" s="253">
        <v>9</v>
      </c>
      <c r="I94" s="253">
        <v>8</v>
      </c>
      <c r="J94" s="253">
        <v>9</v>
      </c>
      <c r="K94" s="253">
        <v>8</v>
      </c>
      <c r="L94" s="253">
        <v>10</v>
      </c>
      <c r="M94" s="253">
        <v>9</v>
      </c>
      <c r="N94" s="253">
        <v>8</v>
      </c>
      <c r="O94" s="253">
        <v>10</v>
      </c>
      <c r="P94" s="253">
        <v>10</v>
      </c>
      <c r="Q94" s="253">
        <v>9</v>
      </c>
      <c r="R94" s="253">
        <v>9</v>
      </c>
      <c r="S94" s="253">
        <v>10</v>
      </c>
      <c r="T94" s="253">
        <v>10</v>
      </c>
      <c r="U94" s="253">
        <v>8</v>
      </c>
      <c r="V94" s="253">
        <v>10</v>
      </c>
      <c r="W94" s="253">
        <v>9</v>
      </c>
      <c r="X94" s="253">
        <v>9</v>
      </c>
      <c r="Y94" s="253">
        <v>9</v>
      </c>
      <c r="Z94" s="253"/>
      <c r="AA94" s="253" t="s">
        <v>177</v>
      </c>
      <c r="AB94" s="253" t="s">
        <v>177</v>
      </c>
      <c r="AC94" s="253"/>
      <c r="AD94" s="253" t="s">
        <v>177</v>
      </c>
      <c r="AE94" s="253" t="s">
        <v>177</v>
      </c>
      <c r="AF94" s="253"/>
      <c r="AG94" s="253" t="s">
        <v>177</v>
      </c>
      <c r="AH94" s="253"/>
      <c r="AI94" s="253"/>
      <c r="AJ94" s="253"/>
      <c r="AK94" s="253"/>
      <c r="AL94" s="253"/>
      <c r="AM94" s="253"/>
      <c r="AN94" s="253"/>
      <c r="AO94" s="253"/>
      <c r="AP94" s="253"/>
      <c r="AQ94" s="253"/>
      <c r="AR94" s="253"/>
      <c r="AS94" s="253"/>
      <c r="AT94" s="253"/>
      <c r="AU94" s="253"/>
      <c r="AV94" s="253"/>
      <c r="AW94" s="253"/>
      <c r="AX94" s="253"/>
      <c r="AY94" s="253"/>
      <c r="AZ94" s="253"/>
      <c r="BA94" s="253"/>
      <c r="BB94" s="253">
        <v>9</v>
      </c>
      <c r="BC94" s="253"/>
      <c r="BD94" s="253"/>
      <c r="BE94" s="253"/>
      <c r="BF94" s="253"/>
      <c r="BG94" s="253"/>
      <c r="BH94" s="253"/>
      <c r="BI94" s="253">
        <v>10</v>
      </c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>
        <v>9</v>
      </c>
      <c r="BU94" s="253"/>
      <c r="BV94" s="253"/>
    </row>
    <row r="95" spans="1:74" x14ac:dyDescent="0.2">
      <c r="A95" s="250">
        <v>4</v>
      </c>
      <c r="B95" s="248" t="s">
        <v>1281</v>
      </c>
      <c r="C95" s="253">
        <v>9</v>
      </c>
      <c r="D95" s="253">
        <v>9</v>
      </c>
      <c r="E95" s="253">
        <v>10</v>
      </c>
      <c r="F95" s="253">
        <v>9</v>
      </c>
      <c r="G95" s="253">
        <v>9</v>
      </c>
      <c r="H95" s="253">
        <v>9</v>
      </c>
      <c r="I95" s="253">
        <v>9</v>
      </c>
      <c r="J95" s="253">
        <v>9</v>
      </c>
      <c r="K95" s="253">
        <v>8</v>
      </c>
      <c r="L95" s="253">
        <v>10</v>
      </c>
      <c r="M95" s="253">
        <v>10</v>
      </c>
      <c r="N95" s="253">
        <v>9</v>
      </c>
      <c r="O95" s="253">
        <v>10</v>
      </c>
      <c r="P95" s="253">
        <v>9</v>
      </c>
      <c r="Q95" s="253">
        <v>9</v>
      </c>
      <c r="R95" s="253">
        <v>9</v>
      </c>
      <c r="S95" s="253">
        <v>10</v>
      </c>
      <c r="T95" s="253">
        <v>10</v>
      </c>
      <c r="U95" s="253">
        <v>10</v>
      </c>
      <c r="V95" s="253">
        <v>8</v>
      </c>
      <c r="W95" s="253">
        <v>9</v>
      </c>
      <c r="X95" s="253">
        <v>8</v>
      </c>
      <c r="Y95" s="253">
        <v>9</v>
      </c>
      <c r="Z95" s="253"/>
      <c r="AA95" s="253">
        <v>8</v>
      </c>
      <c r="AB95" s="253"/>
      <c r="AC95" s="253" t="s">
        <v>177</v>
      </c>
      <c r="AD95" s="253"/>
      <c r="AE95" s="253"/>
      <c r="AF95" s="253" t="s">
        <v>177</v>
      </c>
      <c r="AG95" s="253" t="s">
        <v>177</v>
      </c>
      <c r="AH95" s="253"/>
      <c r="AI95" s="253"/>
      <c r="AJ95" s="253"/>
      <c r="AK95" s="253"/>
      <c r="AL95" s="253"/>
      <c r="AM95" s="253"/>
      <c r="AN95" s="253"/>
      <c r="AO95" s="253"/>
      <c r="AP95" s="253"/>
      <c r="AQ95" s="253"/>
      <c r="AR95" s="253"/>
      <c r="AS95" s="253"/>
      <c r="AT95" s="253"/>
      <c r="AU95" s="253"/>
      <c r="AV95" s="253"/>
      <c r="AW95" s="253"/>
      <c r="AX95" s="253"/>
      <c r="AY95" s="253"/>
      <c r="AZ95" s="253"/>
      <c r="BA95" s="253"/>
      <c r="BB95" s="253">
        <v>10</v>
      </c>
      <c r="BC95" s="253"/>
      <c r="BD95" s="253"/>
      <c r="BE95" s="253"/>
      <c r="BF95" s="253"/>
      <c r="BG95" s="253"/>
      <c r="BH95" s="253"/>
      <c r="BI95" s="253"/>
      <c r="BJ95" s="253"/>
      <c r="BK95" s="253" t="s">
        <v>177</v>
      </c>
      <c r="BL95" s="253"/>
      <c r="BM95" s="253"/>
      <c r="BN95" s="253"/>
      <c r="BO95" s="253"/>
      <c r="BP95" s="253"/>
      <c r="BQ95" s="253"/>
      <c r="BR95" s="253"/>
      <c r="BS95" s="253"/>
      <c r="BT95" s="253">
        <v>9</v>
      </c>
      <c r="BU95" s="253"/>
      <c r="BV95" s="253"/>
    </row>
    <row r="96" spans="1:74" x14ac:dyDescent="0.2">
      <c r="A96" s="250">
        <v>4</v>
      </c>
      <c r="B96" s="248" t="s">
        <v>1282</v>
      </c>
      <c r="C96" s="253">
        <v>9</v>
      </c>
      <c r="D96" s="253">
        <v>10</v>
      </c>
      <c r="E96" s="253">
        <v>10</v>
      </c>
      <c r="F96" s="253">
        <v>10</v>
      </c>
      <c r="G96" s="253">
        <v>10</v>
      </c>
      <c r="H96" s="253">
        <v>9</v>
      </c>
      <c r="I96" s="253">
        <v>10</v>
      </c>
      <c r="J96" s="253">
        <v>9</v>
      </c>
      <c r="K96" s="253">
        <v>9</v>
      </c>
      <c r="L96" s="253">
        <v>10</v>
      </c>
      <c r="M96" s="253">
        <v>9</v>
      </c>
      <c r="N96" s="253">
        <v>9</v>
      </c>
      <c r="O96" s="253">
        <v>10</v>
      </c>
      <c r="P96" s="253">
        <v>9</v>
      </c>
      <c r="Q96" s="253">
        <v>10</v>
      </c>
      <c r="R96" s="253">
        <v>9</v>
      </c>
      <c r="S96" s="253">
        <v>10</v>
      </c>
      <c r="T96" s="253">
        <v>8</v>
      </c>
      <c r="U96" s="253">
        <v>10</v>
      </c>
      <c r="V96" s="253">
        <v>9</v>
      </c>
      <c r="W96" s="253">
        <v>10</v>
      </c>
      <c r="X96" s="253" t="s">
        <v>177</v>
      </c>
      <c r="Y96" s="253"/>
      <c r="Z96" s="253">
        <v>10</v>
      </c>
      <c r="AA96" s="253">
        <v>9</v>
      </c>
      <c r="AB96" s="253" t="s">
        <v>177</v>
      </c>
      <c r="AC96" s="253" t="s">
        <v>177</v>
      </c>
      <c r="AD96" s="253">
        <v>10</v>
      </c>
      <c r="AE96" s="253" t="s">
        <v>177</v>
      </c>
      <c r="AF96" s="253"/>
      <c r="AG96" s="253"/>
      <c r="AH96" s="253"/>
      <c r="AI96" s="253"/>
      <c r="AJ96" s="253"/>
      <c r="AK96" s="253" t="s">
        <v>177</v>
      </c>
      <c r="AL96" s="253"/>
      <c r="AM96" s="253"/>
      <c r="AN96" s="253"/>
      <c r="AO96" s="253"/>
      <c r="AP96" s="253"/>
      <c r="AQ96" s="253"/>
      <c r="AR96" s="253"/>
      <c r="AS96" s="253"/>
      <c r="AT96" s="253"/>
      <c r="AU96" s="253"/>
      <c r="AV96" s="253"/>
      <c r="AW96" s="253"/>
      <c r="AX96" s="253"/>
      <c r="AY96" s="253"/>
      <c r="AZ96" s="253"/>
      <c r="BA96" s="253"/>
      <c r="BB96" s="253">
        <v>9</v>
      </c>
      <c r="BC96" s="253"/>
      <c r="BD96" s="253"/>
      <c r="BE96" s="253"/>
      <c r="BF96" s="253"/>
      <c r="BG96" s="253">
        <v>10</v>
      </c>
      <c r="BH96" s="253"/>
      <c r="BI96" s="253">
        <v>10</v>
      </c>
      <c r="BJ96" s="253"/>
      <c r="BK96" s="253"/>
      <c r="BL96" s="253"/>
      <c r="BM96" s="253" t="s">
        <v>177</v>
      </c>
      <c r="BN96" s="253"/>
      <c r="BO96" s="253"/>
      <c r="BP96" s="253"/>
      <c r="BQ96" s="253"/>
      <c r="BR96" s="253"/>
      <c r="BS96" s="253"/>
      <c r="BT96" s="253">
        <v>9</v>
      </c>
      <c r="BU96" s="253"/>
      <c r="BV96" s="253"/>
    </row>
    <row r="97" spans="1:74" x14ac:dyDescent="0.2">
      <c r="A97" s="250">
        <v>4</v>
      </c>
      <c r="B97" s="248" t="s">
        <v>1283</v>
      </c>
      <c r="C97" s="253">
        <v>9</v>
      </c>
      <c r="D97" s="253">
        <v>9</v>
      </c>
      <c r="E97" s="253">
        <v>8</v>
      </c>
      <c r="F97" s="253">
        <v>10</v>
      </c>
      <c r="G97" s="253">
        <v>8</v>
      </c>
      <c r="H97" s="253">
        <v>9</v>
      </c>
      <c r="I97" s="253">
        <v>10</v>
      </c>
      <c r="J97" s="253">
        <v>7</v>
      </c>
      <c r="K97" s="253">
        <v>9</v>
      </c>
      <c r="L97" s="253">
        <v>10</v>
      </c>
      <c r="M97" s="253">
        <v>9</v>
      </c>
      <c r="N97" s="253">
        <v>8</v>
      </c>
      <c r="O97" s="253">
        <v>10</v>
      </c>
      <c r="P97" s="253">
        <v>8</v>
      </c>
      <c r="Q97" s="253">
        <v>8</v>
      </c>
      <c r="R97" s="253">
        <v>9</v>
      </c>
      <c r="S97" s="253">
        <v>9</v>
      </c>
      <c r="T97" s="253">
        <v>9</v>
      </c>
      <c r="U97" s="253">
        <v>9</v>
      </c>
      <c r="V97" s="253">
        <v>9</v>
      </c>
      <c r="W97" s="253">
        <v>10</v>
      </c>
      <c r="X97" s="253">
        <v>7</v>
      </c>
      <c r="Y97" s="253"/>
      <c r="Z97" s="253">
        <v>9</v>
      </c>
      <c r="AA97" s="253">
        <v>9</v>
      </c>
      <c r="AB97" s="253">
        <v>10</v>
      </c>
      <c r="AC97" s="253"/>
      <c r="AD97" s="253" t="s">
        <v>177</v>
      </c>
      <c r="AE97" s="253">
        <v>10</v>
      </c>
      <c r="AF97" s="253" t="s">
        <v>177</v>
      </c>
      <c r="AG97" s="253"/>
      <c r="AH97" s="253"/>
      <c r="AI97" s="253"/>
      <c r="AJ97" s="253"/>
      <c r="AK97" s="253"/>
      <c r="AL97" s="253" t="s">
        <v>177</v>
      </c>
      <c r="AM97" s="253"/>
      <c r="AN97" s="253"/>
      <c r="AO97" s="253"/>
      <c r="AP97" s="253"/>
      <c r="AQ97" s="253"/>
      <c r="AR97" s="253"/>
      <c r="AS97" s="253"/>
      <c r="AT97" s="253"/>
      <c r="AU97" s="253"/>
      <c r="AV97" s="253"/>
      <c r="AW97" s="253"/>
      <c r="AX97" s="253"/>
      <c r="AY97" s="253"/>
      <c r="AZ97" s="253"/>
      <c r="BA97" s="253"/>
      <c r="BB97" s="253">
        <v>8</v>
      </c>
      <c r="BC97" s="253"/>
      <c r="BD97" s="253"/>
      <c r="BE97" s="253"/>
      <c r="BF97" s="253"/>
      <c r="BG97" s="253">
        <v>9</v>
      </c>
      <c r="BH97" s="253"/>
      <c r="BI97" s="253"/>
      <c r="BJ97" s="253">
        <v>9</v>
      </c>
      <c r="BK97" s="253"/>
      <c r="BL97" s="253"/>
      <c r="BM97" s="253"/>
      <c r="BN97" s="253"/>
      <c r="BO97" s="253" t="s">
        <v>177</v>
      </c>
      <c r="BP97" s="253"/>
      <c r="BQ97" s="253"/>
      <c r="BR97" s="253"/>
      <c r="BS97" s="253"/>
      <c r="BT97" s="253" t="s">
        <v>177</v>
      </c>
      <c r="BU97" s="253"/>
      <c r="BV97" s="253"/>
    </row>
    <row r="98" spans="1:74" x14ac:dyDescent="0.2">
      <c r="A98" s="250">
        <v>4</v>
      </c>
      <c r="B98" s="248" t="s">
        <v>1284</v>
      </c>
      <c r="C98" s="253">
        <v>9</v>
      </c>
      <c r="D98" s="253">
        <v>10</v>
      </c>
      <c r="E98" s="253">
        <v>10</v>
      </c>
      <c r="F98" s="253">
        <v>10</v>
      </c>
      <c r="G98" s="253">
        <v>9</v>
      </c>
      <c r="H98" s="253">
        <v>10</v>
      </c>
      <c r="I98" s="253">
        <v>10</v>
      </c>
      <c r="J98" s="253">
        <v>10</v>
      </c>
      <c r="K98" s="253">
        <v>10</v>
      </c>
      <c r="L98" s="253">
        <v>10</v>
      </c>
      <c r="M98" s="253">
        <v>10</v>
      </c>
      <c r="N98" s="253">
        <v>9</v>
      </c>
      <c r="O98" s="253">
        <v>10</v>
      </c>
      <c r="P98" s="253">
        <v>10</v>
      </c>
      <c r="Q98" s="253">
        <v>9</v>
      </c>
      <c r="R98" s="253">
        <v>9</v>
      </c>
      <c r="S98" s="253">
        <v>10</v>
      </c>
      <c r="T98" s="253">
        <v>10</v>
      </c>
      <c r="U98" s="253">
        <v>10</v>
      </c>
      <c r="V98" s="253">
        <v>10</v>
      </c>
      <c r="W98" s="253">
        <v>10</v>
      </c>
      <c r="X98" s="253">
        <v>9</v>
      </c>
      <c r="Y98" s="253">
        <v>10</v>
      </c>
      <c r="Z98" s="253">
        <v>10</v>
      </c>
      <c r="AA98" s="253" t="s">
        <v>177</v>
      </c>
      <c r="AB98" s="253">
        <v>10</v>
      </c>
      <c r="AC98" s="253" t="s">
        <v>177</v>
      </c>
      <c r="AD98" s="253" t="s">
        <v>177</v>
      </c>
      <c r="AE98" s="253" t="s">
        <v>177</v>
      </c>
      <c r="AF98" s="253" t="s">
        <v>177</v>
      </c>
      <c r="AG98" s="253">
        <v>10</v>
      </c>
      <c r="AH98" s="253"/>
      <c r="AI98" s="253"/>
      <c r="AJ98" s="253" t="s">
        <v>177</v>
      </c>
      <c r="AK98" s="253">
        <v>9</v>
      </c>
      <c r="AL98" s="253"/>
      <c r="AM98" s="253"/>
      <c r="AN98" s="253"/>
      <c r="AO98" s="253"/>
      <c r="AP98" s="253"/>
      <c r="AQ98" s="253"/>
      <c r="AR98" s="253"/>
      <c r="AS98" s="253"/>
      <c r="AT98" s="253"/>
      <c r="AU98" s="253"/>
      <c r="AV98" s="253"/>
      <c r="AW98" s="253"/>
      <c r="AX98" s="253"/>
      <c r="AY98" s="253"/>
      <c r="AZ98" s="253"/>
      <c r="BA98" s="253"/>
      <c r="BB98" s="253">
        <v>10</v>
      </c>
      <c r="BC98" s="253"/>
      <c r="BD98" s="253"/>
      <c r="BE98" s="253"/>
      <c r="BF98" s="253"/>
      <c r="BG98" s="253"/>
      <c r="BH98" s="253">
        <v>10</v>
      </c>
      <c r="BI98" s="253"/>
      <c r="BJ98" s="253"/>
      <c r="BK98" s="253"/>
      <c r="BL98" s="253"/>
      <c r="BM98" s="253"/>
      <c r="BN98" s="253"/>
      <c r="BO98" s="253">
        <v>9</v>
      </c>
      <c r="BP98" s="253"/>
      <c r="BQ98" s="253"/>
      <c r="BR98" s="253"/>
      <c r="BS98" s="253"/>
      <c r="BT98" s="253">
        <v>9</v>
      </c>
      <c r="BU98" s="253" t="s">
        <v>177</v>
      </c>
      <c r="BV98" s="253"/>
    </row>
    <row r="99" spans="1:74" ht="25.5" x14ac:dyDescent="0.2">
      <c r="A99" s="250">
        <v>4</v>
      </c>
      <c r="B99" s="248" t="s">
        <v>1285</v>
      </c>
      <c r="C99" s="253">
        <v>10</v>
      </c>
      <c r="D99" s="253">
        <v>10</v>
      </c>
      <c r="E99" s="253">
        <v>10</v>
      </c>
      <c r="F99" s="253">
        <v>10</v>
      </c>
      <c r="G99" s="253">
        <v>10</v>
      </c>
      <c r="H99" s="253">
        <v>10</v>
      </c>
      <c r="I99" s="253">
        <v>10</v>
      </c>
      <c r="J99" s="253">
        <v>10</v>
      </c>
      <c r="K99" s="253">
        <v>10</v>
      </c>
      <c r="L99" s="253">
        <v>10</v>
      </c>
      <c r="M99" s="253">
        <v>10</v>
      </c>
      <c r="N99" s="253">
        <v>9</v>
      </c>
      <c r="O99" s="253">
        <v>10</v>
      </c>
      <c r="P99" s="253">
        <v>9</v>
      </c>
      <c r="Q99" s="253">
        <v>9</v>
      </c>
      <c r="R99" s="253">
        <v>9</v>
      </c>
      <c r="S99" s="253">
        <v>10</v>
      </c>
      <c r="T99" s="253">
        <v>10</v>
      </c>
      <c r="U99" s="253">
        <v>10</v>
      </c>
      <c r="V99" s="253" t="s">
        <v>177</v>
      </c>
      <c r="W99" s="253">
        <v>10</v>
      </c>
      <c r="X99" s="253">
        <v>9</v>
      </c>
      <c r="Y99" s="253">
        <v>10</v>
      </c>
      <c r="Z99" s="253">
        <v>10</v>
      </c>
      <c r="AA99" s="253">
        <v>9</v>
      </c>
      <c r="AB99" s="253" t="s">
        <v>177</v>
      </c>
      <c r="AC99" s="253"/>
      <c r="AD99" s="253"/>
      <c r="AE99" s="253" t="s">
        <v>177</v>
      </c>
      <c r="AF99" s="253" t="s">
        <v>177</v>
      </c>
      <c r="AG99" s="253" t="s">
        <v>177</v>
      </c>
      <c r="AH99" s="253"/>
      <c r="AI99" s="253"/>
      <c r="AJ99" s="253"/>
      <c r="AK99" s="253"/>
      <c r="AL99" s="253"/>
      <c r="AM99" s="253"/>
      <c r="AN99" s="253"/>
      <c r="AO99" s="253"/>
      <c r="AP99" s="253"/>
      <c r="AQ99" s="253"/>
      <c r="AR99" s="253"/>
      <c r="AS99" s="253"/>
      <c r="AT99" s="253"/>
      <c r="AU99" s="253"/>
      <c r="AV99" s="253"/>
      <c r="AW99" s="253"/>
      <c r="AX99" s="253"/>
      <c r="AY99" s="253"/>
      <c r="AZ99" s="253"/>
      <c r="BA99" s="253"/>
      <c r="BB99" s="253">
        <v>9</v>
      </c>
      <c r="BC99" s="253"/>
      <c r="BD99" s="253"/>
      <c r="BE99" s="253"/>
      <c r="BF99" s="253"/>
      <c r="BG99" s="253"/>
      <c r="BH99" s="253"/>
      <c r="BI99" s="253">
        <v>10</v>
      </c>
      <c r="BJ99" s="253"/>
      <c r="BK99" s="253"/>
      <c r="BL99" s="253"/>
      <c r="BM99" s="253"/>
      <c r="BN99" s="253"/>
      <c r="BO99" s="253"/>
      <c r="BP99" s="253"/>
      <c r="BQ99" s="253"/>
      <c r="BR99" s="253"/>
      <c r="BS99" s="253"/>
      <c r="BT99" s="253">
        <v>10</v>
      </c>
      <c r="BU99" s="253"/>
      <c r="BV99" s="253"/>
    </row>
    <row r="100" spans="1:74" x14ac:dyDescent="0.2">
      <c r="A100" s="250">
        <v>4</v>
      </c>
      <c r="B100" s="248" t="s">
        <v>1286</v>
      </c>
      <c r="C100" s="253">
        <v>9</v>
      </c>
      <c r="D100" s="253">
        <v>10</v>
      </c>
      <c r="E100" s="253">
        <v>8</v>
      </c>
      <c r="F100" s="253">
        <v>10</v>
      </c>
      <c r="G100" s="253">
        <v>10</v>
      </c>
      <c r="H100" s="253">
        <v>10</v>
      </c>
      <c r="I100" s="253">
        <v>10</v>
      </c>
      <c r="J100" s="253">
        <v>9</v>
      </c>
      <c r="K100" s="253">
        <v>9</v>
      </c>
      <c r="L100" s="253">
        <v>10</v>
      </c>
      <c r="M100" s="253">
        <v>10</v>
      </c>
      <c r="N100" s="253">
        <v>9</v>
      </c>
      <c r="O100" s="253">
        <v>10</v>
      </c>
      <c r="P100" s="253">
        <v>10</v>
      </c>
      <c r="Q100" s="253">
        <v>9</v>
      </c>
      <c r="R100" s="253">
        <v>10</v>
      </c>
      <c r="S100" s="253">
        <v>10</v>
      </c>
      <c r="T100" s="253">
        <v>9</v>
      </c>
      <c r="U100" s="253">
        <v>10</v>
      </c>
      <c r="V100" s="253" t="s">
        <v>177</v>
      </c>
      <c r="W100" s="253">
        <v>10</v>
      </c>
      <c r="X100" s="253">
        <v>9</v>
      </c>
      <c r="Y100" s="253">
        <v>9</v>
      </c>
      <c r="Z100" s="253" t="s">
        <v>177</v>
      </c>
      <c r="AA100" s="253"/>
      <c r="AB100" s="253" t="s">
        <v>177</v>
      </c>
      <c r="AC100" s="253"/>
      <c r="AD100" s="253"/>
      <c r="AE100" s="253" t="s">
        <v>177</v>
      </c>
      <c r="AF100" s="253"/>
      <c r="AG100" s="253" t="s">
        <v>177</v>
      </c>
      <c r="AH100" s="253"/>
      <c r="AI100" s="253"/>
      <c r="AJ100" s="253"/>
      <c r="AK100" s="253"/>
      <c r="AL100" s="253"/>
      <c r="AM100" s="253"/>
      <c r="AN100" s="253"/>
      <c r="AO100" s="253"/>
      <c r="AP100" s="253"/>
      <c r="AQ100" s="253"/>
      <c r="AR100" s="253"/>
      <c r="AS100" s="253"/>
      <c r="AT100" s="253"/>
      <c r="AU100" s="253"/>
      <c r="AV100" s="253"/>
      <c r="AW100" s="253"/>
      <c r="AX100" s="253"/>
      <c r="AY100" s="253"/>
      <c r="AZ100" s="253"/>
      <c r="BA100" s="253"/>
      <c r="BB100" s="253">
        <v>8</v>
      </c>
      <c r="BC100" s="253"/>
      <c r="BD100" s="253"/>
      <c r="BE100" s="253"/>
      <c r="BF100" s="253"/>
      <c r="BG100" s="253"/>
      <c r="BH100" s="253"/>
      <c r="BI100" s="253"/>
      <c r="BJ100" s="253"/>
      <c r="BK100" s="253"/>
      <c r="BL100" s="253"/>
      <c r="BM100" s="253"/>
      <c r="BN100" s="253"/>
      <c r="BO100" s="253"/>
      <c r="BP100" s="253"/>
      <c r="BQ100" s="253"/>
      <c r="BR100" s="253"/>
      <c r="BS100" s="253"/>
      <c r="BT100" s="253">
        <v>10</v>
      </c>
      <c r="BU100" s="253"/>
      <c r="BV100" s="253"/>
    </row>
    <row r="101" spans="1:74" x14ac:dyDescent="0.2">
      <c r="A101" s="250">
        <v>4</v>
      </c>
      <c r="B101" s="248" t="s">
        <v>1287</v>
      </c>
      <c r="C101" s="253">
        <v>9</v>
      </c>
      <c r="D101" s="253">
        <v>10</v>
      </c>
      <c r="E101" s="253">
        <v>10</v>
      </c>
      <c r="F101" s="253">
        <v>10</v>
      </c>
      <c r="G101" s="253">
        <v>9</v>
      </c>
      <c r="H101" s="253">
        <v>9</v>
      </c>
      <c r="I101" s="253">
        <v>10</v>
      </c>
      <c r="J101" s="253">
        <v>10</v>
      </c>
      <c r="K101" s="253"/>
      <c r="L101" s="253">
        <v>10</v>
      </c>
      <c r="M101" s="253">
        <v>10</v>
      </c>
      <c r="N101" s="253">
        <v>10</v>
      </c>
      <c r="O101" s="253">
        <v>10</v>
      </c>
      <c r="P101" s="253">
        <v>9</v>
      </c>
      <c r="Q101" s="253">
        <v>9</v>
      </c>
      <c r="R101" s="253">
        <v>9</v>
      </c>
      <c r="S101" s="253">
        <v>10</v>
      </c>
      <c r="T101" s="253">
        <v>10</v>
      </c>
      <c r="U101" s="253">
        <v>10</v>
      </c>
      <c r="V101" s="253">
        <v>10</v>
      </c>
      <c r="W101" s="253">
        <v>10</v>
      </c>
      <c r="X101" s="253">
        <v>8</v>
      </c>
      <c r="Y101" s="253">
        <v>10</v>
      </c>
      <c r="Z101" s="253">
        <v>10</v>
      </c>
      <c r="AA101" s="253">
        <v>9</v>
      </c>
      <c r="AB101" s="253" t="s">
        <v>177</v>
      </c>
      <c r="AC101" s="253" t="s">
        <v>177</v>
      </c>
      <c r="AD101" s="253" t="s">
        <v>177</v>
      </c>
      <c r="AE101" s="253" t="s">
        <v>177</v>
      </c>
      <c r="AF101" s="253" t="s">
        <v>177</v>
      </c>
      <c r="AG101" s="253" t="s">
        <v>177</v>
      </c>
      <c r="AH101" s="253"/>
      <c r="AI101" s="253"/>
      <c r="AJ101" s="253"/>
      <c r="AK101" s="253"/>
      <c r="AL101" s="253"/>
      <c r="AM101" s="253"/>
      <c r="AN101" s="253"/>
      <c r="AO101" s="253"/>
      <c r="AP101" s="253"/>
      <c r="AQ101" s="253"/>
      <c r="AR101" s="253"/>
      <c r="AS101" s="253"/>
      <c r="AT101" s="253"/>
      <c r="AU101" s="253"/>
      <c r="AV101" s="253"/>
      <c r="AW101" s="253"/>
      <c r="AX101" s="253"/>
      <c r="AY101" s="253"/>
      <c r="AZ101" s="253"/>
      <c r="BA101" s="253"/>
      <c r="BB101" s="253">
        <v>10</v>
      </c>
      <c r="BC101" s="253"/>
      <c r="BD101" s="253"/>
      <c r="BE101" s="253"/>
      <c r="BF101" s="253"/>
      <c r="BG101" s="253"/>
      <c r="BH101" s="253"/>
      <c r="BI101" s="253">
        <v>10</v>
      </c>
      <c r="BJ101" s="253"/>
      <c r="BK101" s="253"/>
      <c r="BL101" s="253"/>
      <c r="BM101" s="253"/>
      <c r="BN101" s="253"/>
      <c r="BO101" s="253"/>
      <c r="BP101" s="253"/>
      <c r="BQ101" s="253"/>
      <c r="BR101" s="253"/>
      <c r="BS101" s="253"/>
      <c r="BT101" s="253">
        <v>9</v>
      </c>
      <c r="BU101" s="253"/>
      <c r="BV101" s="253"/>
    </row>
    <row r="102" spans="1:74" x14ac:dyDescent="0.2">
      <c r="A102" s="250">
        <v>4</v>
      </c>
      <c r="B102" s="248" t="s">
        <v>1288</v>
      </c>
      <c r="C102" s="253">
        <v>8</v>
      </c>
      <c r="D102" s="253">
        <v>8</v>
      </c>
      <c r="E102" s="253">
        <v>7</v>
      </c>
      <c r="F102" s="253">
        <v>9</v>
      </c>
      <c r="G102" s="253">
        <v>8</v>
      </c>
      <c r="H102" s="253">
        <v>9</v>
      </c>
      <c r="I102" s="253">
        <v>9</v>
      </c>
      <c r="J102" s="253">
        <v>7</v>
      </c>
      <c r="K102" s="253">
        <v>7</v>
      </c>
      <c r="L102" s="253">
        <v>9</v>
      </c>
      <c r="M102" s="253">
        <v>9</v>
      </c>
      <c r="N102" s="253">
        <v>9</v>
      </c>
      <c r="O102" s="253">
        <v>8</v>
      </c>
      <c r="P102" s="253">
        <v>9</v>
      </c>
      <c r="Q102" s="253">
        <v>8</v>
      </c>
      <c r="R102" s="253">
        <v>8</v>
      </c>
      <c r="S102" s="253">
        <v>9</v>
      </c>
      <c r="T102" s="253">
        <v>7</v>
      </c>
      <c r="U102" s="253">
        <v>9</v>
      </c>
      <c r="V102" s="253">
        <v>8</v>
      </c>
      <c r="W102" s="253">
        <v>8</v>
      </c>
      <c r="X102" s="253" t="s">
        <v>177</v>
      </c>
      <c r="Y102" s="253">
        <v>9</v>
      </c>
      <c r="Z102" s="253" t="s">
        <v>177</v>
      </c>
      <c r="AA102" s="253">
        <v>7</v>
      </c>
      <c r="AB102" s="253" t="s">
        <v>177</v>
      </c>
      <c r="AC102" s="253"/>
      <c r="AD102" s="253">
        <v>9</v>
      </c>
      <c r="AE102" s="253">
        <v>9</v>
      </c>
      <c r="AF102" s="253"/>
      <c r="AG102" s="253" t="s">
        <v>177</v>
      </c>
      <c r="AH102" s="253"/>
      <c r="AI102" s="253"/>
      <c r="AJ102" s="253"/>
      <c r="AK102" s="253" t="s">
        <v>177</v>
      </c>
      <c r="AL102" s="253"/>
      <c r="AM102" s="253"/>
      <c r="AN102" s="253"/>
      <c r="AO102" s="253"/>
      <c r="AP102" s="253"/>
      <c r="AQ102" s="253"/>
      <c r="AR102" s="253"/>
      <c r="AS102" s="253"/>
      <c r="AT102" s="253"/>
      <c r="AU102" s="253"/>
      <c r="AV102" s="253"/>
      <c r="AW102" s="253"/>
      <c r="AX102" s="253"/>
      <c r="AY102" s="253"/>
      <c r="AZ102" s="253"/>
      <c r="BA102" s="253"/>
      <c r="BB102" s="253">
        <v>9</v>
      </c>
      <c r="BC102" s="253"/>
      <c r="BD102" s="253"/>
      <c r="BE102" s="253"/>
      <c r="BF102" s="253">
        <v>9</v>
      </c>
      <c r="BG102" s="253"/>
      <c r="BH102" s="253"/>
      <c r="BI102" s="253"/>
      <c r="BJ102" s="253"/>
      <c r="BK102" s="253"/>
      <c r="BL102" s="253"/>
      <c r="BM102" s="253"/>
      <c r="BN102" s="253"/>
      <c r="BO102" s="253"/>
      <c r="BP102" s="253"/>
      <c r="BQ102" s="253"/>
      <c r="BR102" s="253"/>
      <c r="BS102" s="253"/>
      <c r="BT102" s="253">
        <v>8</v>
      </c>
      <c r="BU102" s="253"/>
      <c r="BV102" s="253"/>
    </row>
    <row r="103" spans="1:74" x14ac:dyDescent="0.2">
      <c r="A103" s="250">
        <v>4</v>
      </c>
      <c r="B103" s="248" t="s">
        <v>1289</v>
      </c>
      <c r="C103" s="253">
        <v>8</v>
      </c>
      <c r="D103" s="253">
        <v>8</v>
      </c>
      <c r="E103" s="253">
        <v>8</v>
      </c>
      <c r="F103" s="253">
        <v>9</v>
      </c>
      <c r="G103" s="253">
        <v>8</v>
      </c>
      <c r="H103" s="253">
        <v>9</v>
      </c>
      <c r="I103" s="253">
        <v>9</v>
      </c>
      <c r="J103" s="253">
        <v>8</v>
      </c>
      <c r="K103" s="253">
        <v>8</v>
      </c>
      <c r="L103" s="253">
        <v>10</v>
      </c>
      <c r="M103" s="253">
        <v>9</v>
      </c>
      <c r="N103" s="253">
        <v>8</v>
      </c>
      <c r="O103" s="253">
        <v>9</v>
      </c>
      <c r="P103" s="253">
        <v>9</v>
      </c>
      <c r="Q103" s="253">
        <v>8</v>
      </c>
      <c r="R103" s="253">
        <v>8</v>
      </c>
      <c r="S103" s="253">
        <v>10</v>
      </c>
      <c r="T103" s="253">
        <v>9</v>
      </c>
      <c r="U103" s="253">
        <v>8</v>
      </c>
      <c r="V103" s="253">
        <v>10</v>
      </c>
      <c r="W103" s="253" t="s">
        <v>177</v>
      </c>
      <c r="X103" s="253">
        <v>8</v>
      </c>
      <c r="Y103" s="253">
        <v>9</v>
      </c>
      <c r="Z103" s="253">
        <v>8</v>
      </c>
      <c r="AA103" s="253">
        <v>8</v>
      </c>
      <c r="AB103" s="253"/>
      <c r="AC103" s="253"/>
      <c r="AD103" s="253" t="s">
        <v>177</v>
      </c>
      <c r="AE103" s="253" t="s">
        <v>177</v>
      </c>
      <c r="AF103" s="253" t="s">
        <v>177</v>
      </c>
      <c r="AG103" s="253"/>
      <c r="AH103" s="253"/>
      <c r="AI103" s="253"/>
      <c r="AJ103" s="253"/>
      <c r="AK103" s="253"/>
      <c r="AL103" s="253"/>
      <c r="AM103" s="253"/>
      <c r="AN103" s="253"/>
      <c r="AO103" s="253"/>
      <c r="AP103" s="253"/>
      <c r="AQ103" s="253"/>
      <c r="AR103" s="253"/>
      <c r="AS103" s="253"/>
      <c r="AT103" s="253"/>
      <c r="AU103" s="253"/>
      <c r="AV103" s="253"/>
      <c r="AW103" s="253"/>
      <c r="AX103" s="253"/>
      <c r="AY103" s="253"/>
      <c r="AZ103" s="253"/>
      <c r="BA103" s="253"/>
      <c r="BB103" s="253">
        <v>8</v>
      </c>
      <c r="BC103" s="253"/>
      <c r="BD103" s="253"/>
      <c r="BE103" s="253"/>
      <c r="BF103" s="253"/>
      <c r="BG103" s="253"/>
      <c r="BH103" s="253"/>
      <c r="BI103" s="253"/>
      <c r="BJ103" s="253" t="s">
        <v>177</v>
      </c>
      <c r="BK103" s="253"/>
      <c r="BL103" s="253"/>
      <c r="BM103" s="253"/>
      <c r="BN103" s="253"/>
      <c r="BO103" s="253"/>
      <c r="BP103" s="253"/>
      <c r="BQ103" s="253"/>
      <c r="BR103" s="253"/>
      <c r="BS103" s="253"/>
      <c r="BT103" s="253">
        <v>8</v>
      </c>
      <c r="BU103" s="253"/>
      <c r="BV103" s="253"/>
    </row>
    <row r="104" spans="1:74" ht="25.5" x14ac:dyDescent="0.2">
      <c r="A104" s="250">
        <v>4</v>
      </c>
      <c r="B104" s="248" t="s">
        <v>1290</v>
      </c>
      <c r="C104" s="253">
        <v>9</v>
      </c>
      <c r="D104" s="253">
        <v>8</v>
      </c>
      <c r="E104" s="253">
        <v>7</v>
      </c>
      <c r="F104" s="253">
        <v>9</v>
      </c>
      <c r="G104" s="253">
        <v>8</v>
      </c>
      <c r="H104" s="253">
        <v>9</v>
      </c>
      <c r="I104" s="253">
        <v>8</v>
      </c>
      <c r="J104" s="253">
        <v>9</v>
      </c>
      <c r="K104" s="253">
        <v>8</v>
      </c>
      <c r="L104" s="253">
        <v>10</v>
      </c>
      <c r="M104" s="253">
        <v>10</v>
      </c>
      <c r="N104" s="253">
        <v>9</v>
      </c>
      <c r="O104" s="253">
        <v>9</v>
      </c>
      <c r="P104" s="253">
        <v>8</v>
      </c>
      <c r="Q104" s="253">
        <v>8</v>
      </c>
      <c r="R104" s="253" t="s">
        <v>177</v>
      </c>
      <c r="S104" s="253">
        <v>10</v>
      </c>
      <c r="T104" s="253">
        <v>9</v>
      </c>
      <c r="U104" s="253" t="s">
        <v>177</v>
      </c>
      <c r="V104" s="253">
        <v>9</v>
      </c>
      <c r="W104" s="253" t="s">
        <v>177</v>
      </c>
      <c r="X104" s="253"/>
      <c r="Y104" s="253"/>
      <c r="Z104" s="253"/>
      <c r="AA104" s="253" t="s">
        <v>177</v>
      </c>
      <c r="AB104" s="253"/>
      <c r="AC104" s="253" t="s">
        <v>177</v>
      </c>
      <c r="AD104" s="253"/>
      <c r="AE104" s="253">
        <v>10</v>
      </c>
      <c r="AF104" s="253"/>
      <c r="AG104" s="253"/>
      <c r="AH104" s="253"/>
      <c r="AI104" s="253"/>
      <c r="AJ104" s="253"/>
      <c r="AK104" s="253"/>
      <c r="AL104" s="253"/>
      <c r="AM104" s="253"/>
      <c r="AN104" s="253"/>
      <c r="AO104" s="253"/>
      <c r="AP104" s="253"/>
      <c r="AQ104" s="253"/>
      <c r="AR104" s="253"/>
      <c r="AS104" s="253"/>
      <c r="AT104" s="253"/>
      <c r="AU104" s="253"/>
      <c r="AV104" s="253"/>
      <c r="AW104" s="253"/>
      <c r="AX104" s="253"/>
      <c r="AY104" s="253"/>
      <c r="AZ104" s="253"/>
      <c r="BA104" s="253"/>
      <c r="BB104" s="253">
        <v>10</v>
      </c>
      <c r="BC104" s="253"/>
      <c r="BD104" s="253"/>
      <c r="BE104" s="253"/>
      <c r="BF104" s="253"/>
      <c r="BG104" s="253"/>
      <c r="BH104" s="253" t="s">
        <v>177</v>
      </c>
      <c r="BI104" s="253"/>
      <c r="BJ104" s="253"/>
      <c r="BK104" s="253"/>
      <c r="BL104" s="253"/>
      <c r="BM104" s="253"/>
      <c r="BN104" s="253"/>
      <c r="BO104" s="253"/>
      <c r="BP104" s="253"/>
      <c r="BQ104" s="253"/>
      <c r="BR104" s="253"/>
      <c r="BS104" s="253"/>
      <c r="BT104" s="253">
        <v>8</v>
      </c>
      <c r="BU104" s="253"/>
      <c r="BV104" s="253"/>
    </row>
    <row r="105" spans="1:74" x14ac:dyDescent="0.2">
      <c r="A105" s="250">
        <v>4</v>
      </c>
      <c r="B105" s="248" t="s">
        <v>1291</v>
      </c>
      <c r="C105" s="253">
        <v>10</v>
      </c>
      <c r="D105" s="253">
        <v>10</v>
      </c>
      <c r="E105" s="253">
        <v>10</v>
      </c>
      <c r="F105" s="253">
        <v>10</v>
      </c>
      <c r="G105" s="253">
        <v>10</v>
      </c>
      <c r="H105" s="253">
        <v>10</v>
      </c>
      <c r="I105" s="253">
        <v>9</v>
      </c>
      <c r="J105" s="253">
        <v>9</v>
      </c>
      <c r="K105" s="253">
        <v>9</v>
      </c>
      <c r="L105" s="253">
        <v>10</v>
      </c>
      <c r="M105" s="253">
        <v>10</v>
      </c>
      <c r="N105" s="253">
        <v>10</v>
      </c>
      <c r="O105" s="253">
        <v>10</v>
      </c>
      <c r="P105" s="253">
        <v>10</v>
      </c>
      <c r="Q105" s="253">
        <v>9</v>
      </c>
      <c r="R105" s="253">
        <v>10</v>
      </c>
      <c r="S105" s="253">
        <v>10</v>
      </c>
      <c r="T105" s="253">
        <v>10</v>
      </c>
      <c r="U105" s="253">
        <v>10</v>
      </c>
      <c r="V105" s="253">
        <v>10</v>
      </c>
      <c r="W105" s="253">
        <v>10</v>
      </c>
      <c r="X105" s="253">
        <v>9</v>
      </c>
      <c r="Y105" s="253">
        <v>10</v>
      </c>
      <c r="Z105" s="253"/>
      <c r="AA105" s="253"/>
      <c r="AB105" s="253" t="s">
        <v>177</v>
      </c>
      <c r="AC105" s="253" t="s">
        <v>177</v>
      </c>
      <c r="AD105" s="253" t="s">
        <v>177</v>
      </c>
      <c r="AE105" s="253" t="s">
        <v>177</v>
      </c>
      <c r="AF105" s="253" t="s">
        <v>177</v>
      </c>
      <c r="AG105" s="253" t="s">
        <v>177</v>
      </c>
      <c r="AH105" s="253"/>
      <c r="AI105" s="253"/>
      <c r="AJ105" s="253"/>
      <c r="AK105" s="253"/>
      <c r="AL105" s="253"/>
      <c r="AM105" s="253"/>
      <c r="AN105" s="253"/>
      <c r="AO105" s="253"/>
      <c r="AP105" s="253"/>
      <c r="AQ105" s="253"/>
      <c r="AR105" s="253"/>
      <c r="AS105" s="253"/>
      <c r="AT105" s="253"/>
      <c r="AU105" s="253"/>
      <c r="AV105" s="253"/>
      <c r="AW105" s="253"/>
      <c r="AX105" s="253"/>
      <c r="AY105" s="253"/>
      <c r="AZ105" s="253"/>
      <c r="BA105" s="253"/>
      <c r="BB105" s="253">
        <v>10</v>
      </c>
      <c r="BC105" s="253"/>
      <c r="BD105" s="253"/>
      <c r="BE105" s="253"/>
      <c r="BF105" s="253"/>
      <c r="BG105" s="253"/>
      <c r="BH105" s="253"/>
      <c r="BI105" s="253"/>
      <c r="BJ105" s="253"/>
      <c r="BK105" s="253">
        <v>10</v>
      </c>
      <c r="BL105" s="253"/>
      <c r="BM105" s="253"/>
      <c r="BN105" s="253"/>
      <c r="BO105" s="253"/>
      <c r="BP105" s="253"/>
      <c r="BQ105" s="253"/>
      <c r="BR105" s="253"/>
      <c r="BS105" s="253"/>
      <c r="BT105" s="253">
        <v>8</v>
      </c>
      <c r="BU105" s="253"/>
      <c r="BV105" s="253"/>
    </row>
    <row r="106" spans="1:74" ht="25.5" x14ac:dyDescent="0.2">
      <c r="A106" s="250">
        <v>4</v>
      </c>
      <c r="B106" s="248" t="s">
        <v>1292</v>
      </c>
      <c r="C106" s="253">
        <v>7</v>
      </c>
      <c r="D106" s="253">
        <v>8</v>
      </c>
      <c r="E106" s="253">
        <v>6</v>
      </c>
      <c r="F106" s="253">
        <v>8</v>
      </c>
      <c r="G106" s="253">
        <v>6</v>
      </c>
      <c r="H106" s="253">
        <v>7</v>
      </c>
      <c r="I106" s="253">
        <v>7</v>
      </c>
      <c r="J106" s="253">
        <v>7</v>
      </c>
      <c r="K106" s="253" t="s">
        <v>177</v>
      </c>
      <c r="L106" s="253">
        <v>6</v>
      </c>
      <c r="M106" s="253">
        <v>7</v>
      </c>
      <c r="N106" s="253">
        <v>8</v>
      </c>
      <c r="O106" s="253">
        <v>8</v>
      </c>
      <c r="P106" s="253">
        <v>7</v>
      </c>
      <c r="Q106" s="253">
        <v>7</v>
      </c>
      <c r="R106" s="253">
        <v>6</v>
      </c>
      <c r="S106" s="253">
        <v>9</v>
      </c>
      <c r="T106" s="253">
        <v>7</v>
      </c>
      <c r="U106" s="253">
        <v>8</v>
      </c>
      <c r="V106" s="253"/>
      <c r="W106" s="253"/>
      <c r="X106" s="253" t="s">
        <v>177</v>
      </c>
      <c r="Y106" s="253">
        <v>5</v>
      </c>
      <c r="Z106" s="253" t="s">
        <v>177</v>
      </c>
      <c r="AA106" s="253">
        <v>6</v>
      </c>
      <c r="AB106" s="253"/>
      <c r="AC106" s="253"/>
      <c r="AD106" s="253"/>
      <c r="AE106" s="253"/>
      <c r="AF106" s="253"/>
      <c r="AG106" s="253"/>
      <c r="AH106" s="253"/>
      <c r="AI106" s="253"/>
      <c r="AJ106" s="253"/>
      <c r="AK106" s="253"/>
      <c r="AL106" s="253"/>
      <c r="AM106" s="253"/>
      <c r="AN106" s="253"/>
      <c r="AO106" s="253"/>
      <c r="AP106" s="253"/>
      <c r="AQ106" s="253"/>
      <c r="AR106" s="253"/>
      <c r="AS106" s="253"/>
      <c r="AT106" s="253"/>
      <c r="AU106" s="253"/>
      <c r="AV106" s="253"/>
      <c r="AW106" s="253"/>
      <c r="AX106" s="253"/>
      <c r="AY106" s="253"/>
      <c r="AZ106" s="253"/>
      <c r="BA106" s="253"/>
      <c r="BB106" s="253">
        <v>10</v>
      </c>
      <c r="BC106" s="253"/>
      <c r="BD106" s="253"/>
      <c r="BE106" s="253"/>
      <c r="BF106" s="253"/>
      <c r="BG106" s="253"/>
      <c r="BH106" s="253"/>
      <c r="BI106" s="253"/>
      <c r="BJ106" s="253"/>
      <c r="BK106" s="253"/>
      <c r="BL106" s="253"/>
      <c r="BM106" s="253"/>
      <c r="BN106" s="253"/>
      <c r="BO106" s="253"/>
      <c r="BP106" s="253"/>
      <c r="BQ106" s="253"/>
      <c r="BR106" s="253"/>
      <c r="BS106" s="253"/>
      <c r="BT106" s="253" t="s">
        <v>177</v>
      </c>
      <c r="BU106" s="253"/>
      <c r="BV106" s="253"/>
    </row>
    <row r="107" spans="1:74" x14ac:dyDescent="0.2">
      <c r="A107" s="250">
        <v>4</v>
      </c>
      <c r="B107" s="248" t="s">
        <v>1293</v>
      </c>
      <c r="C107" s="253">
        <v>9</v>
      </c>
      <c r="D107" s="253">
        <v>10</v>
      </c>
      <c r="E107" s="253">
        <v>9</v>
      </c>
      <c r="F107" s="253">
        <v>10</v>
      </c>
      <c r="G107" s="253">
        <v>8</v>
      </c>
      <c r="H107" s="253">
        <v>10</v>
      </c>
      <c r="I107" s="253">
        <v>10</v>
      </c>
      <c r="J107" s="253">
        <v>9</v>
      </c>
      <c r="K107" s="253"/>
      <c r="L107" s="253">
        <v>10</v>
      </c>
      <c r="M107" s="253">
        <v>10</v>
      </c>
      <c r="N107" s="253">
        <v>10</v>
      </c>
      <c r="O107" s="253">
        <v>10</v>
      </c>
      <c r="P107" s="253">
        <v>10</v>
      </c>
      <c r="Q107" s="253">
        <v>9</v>
      </c>
      <c r="R107" s="253">
        <v>9</v>
      </c>
      <c r="S107" s="253">
        <v>10</v>
      </c>
      <c r="T107" s="253">
        <v>10</v>
      </c>
      <c r="U107" s="253">
        <v>10</v>
      </c>
      <c r="V107" s="253">
        <v>9</v>
      </c>
      <c r="W107" s="253">
        <v>10</v>
      </c>
      <c r="X107" s="253">
        <v>9</v>
      </c>
      <c r="Y107" s="253">
        <v>10</v>
      </c>
      <c r="Z107" s="253">
        <v>9</v>
      </c>
      <c r="AA107" s="253">
        <v>9</v>
      </c>
      <c r="AB107" s="253" t="s">
        <v>177</v>
      </c>
      <c r="AC107" s="253" t="s">
        <v>177</v>
      </c>
      <c r="AD107" s="253" t="s">
        <v>177</v>
      </c>
      <c r="AE107" s="253" t="s">
        <v>177</v>
      </c>
      <c r="AF107" s="253" t="s">
        <v>177</v>
      </c>
      <c r="AG107" s="253" t="s">
        <v>177</v>
      </c>
      <c r="AH107" s="253"/>
      <c r="AI107" s="253"/>
      <c r="AJ107" s="253"/>
      <c r="AK107" s="253"/>
      <c r="AL107" s="253"/>
      <c r="AM107" s="253"/>
      <c r="AN107" s="253"/>
      <c r="AO107" s="253"/>
      <c r="AP107" s="253"/>
      <c r="AQ107" s="253"/>
      <c r="AR107" s="253"/>
      <c r="AS107" s="253"/>
      <c r="AT107" s="253"/>
      <c r="AU107" s="253"/>
      <c r="AV107" s="253"/>
      <c r="AW107" s="253"/>
      <c r="AX107" s="253"/>
      <c r="AY107" s="253"/>
      <c r="AZ107" s="253"/>
      <c r="BA107" s="253"/>
      <c r="BB107" s="253">
        <v>10</v>
      </c>
      <c r="BC107" s="253"/>
      <c r="BD107" s="253"/>
      <c r="BE107" s="253"/>
      <c r="BF107" s="253">
        <v>9</v>
      </c>
      <c r="BG107" s="253"/>
      <c r="BH107" s="253"/>
      <c r="BI107" s="253"/>
      <c r="BJ107" s="253"/>
      <c r="BK107" s="253"/>
      <c r="BL107" s="253"/>
      <c r="BM107" s="253"/>
      <c r="BN107" s="253"/>
      <c r="BO107" s="253"/>
      <c r="BP107" s="253"/>
      <c r="BQ107" s="253"/>
      <c r="BR107" s="253"/>
      <c r="BS107" s="253"/>
      <c r="BT107" s="253">
        <v>9</v>
      </c>
      <c r="BU107" s="253"/>
      <c r="BV107" s="253"/>
    </row>
    <row r="108" spans="1:74" x14ac:dyDescent="0.2">
      <c r="A108" s="250">
        <v>4</v>
      </c>
      <c r="B108" s="248" t="s">
        <v>1294</v>
      </c>
      <c r="C108" s="253">
        <v>9</v>
      </c>
      <c r="D108" s="253">
        <v>9</v>
      </c>
      <c r="E108" s="253">
        <v>7</v>
      </c>
      <c r="F108" s="253">
        <v>9</v>
      </c>
      <c r="G108" s="253">
        <v>8</v>
      </c>
      <c r="H108" s="253">
        <v>9</v>
      </c>
      <c r="I108" s="253">
        <v>10</v>
      </c>
      <c r="J108" s="253">
        <v>8</v>
      </c>
      <c r="K108" s="253">
        <v>10</v>
      </c>
      <c r="L108" s="253">
        <v>8</v>
      </c>
      <c r="M108" s="253">
        <v>10</v>
      </c>
      <c r="N108" s="253">
        <v>8</v>
      </c>
      <c r="O108" s="253">
        <v>9</v>
      </c>
      <c r="P108" s="253">
        <v>9</v>
      </c>
      <c r="Q108" s="253">
        <v>8</v>
      </c>
      <c r="R108" s="253">
        <v>8</v>
      </c>
      <c r="S108" s="253">
        <v>10</v>
      </c>
      <c r="T108" s="253">
        <v>9</v>
      </c>
      <c r="U108" s="253">
        <v>9</v>
      </c>
      <c r="V108" s="253">
        <v>8</v>
      </c>
      <c r="W108" s="253">
        <v>9</v>
      </c>
      <c r="X108" s="253" t="s">
        <v>177</v>
      </c>
      <c r="Y108" s="253">
        <v>9</v>
      </c>
      <c r="Z108" s="253">
        <v>9</v>
      </c>
      <c r="AA108" s="253"/>
      <c r="AB108" s="253" t="s">
        <v>177</v>
      </c>
      <c r="AC108" s="253" t="s">
        <v>177</v>
      </c>
      <c r="AD108" s="253" t="s">
        <v>177</v>
      </c>
      <c r="AE108" s="253">
        <v>10</v>
      </c>
      <c r="AF108" s="253"/>
      <c r="AG108" s="253" t="s">
        <v>177</v>
      </c>
      <c r="AH108" s="253"/>
      <c r="AI108" s="253"/>
      <c r="AJ108" s="253"/>
      <c r="AK108" s="253"/>
      <c r="AL108" s="253"/>
      <c r="AM108" s="253"/>
      <c r="AN108" s="253"/>
      <c r="AO108" s="253"/>
      <c r="AP108" s="253"/>
      <c r="AQ108" s="253"/>
      <c r="AR108" s="253"/>
      <c r="AS108" s="253"/>
      <c r="AT108" s="253"/>
      <c r="AU108" s="253"/>
      <c r="AV108" s="253"/>
      <c r="AW108" s="253"/>
      <c r="AX108" s="253"/>
      <c r="AY108" s="253"/>
      <c r="AZ108" s="253"/>
      <c r="BA108" s="253"/>
      <c r="BB108" s="253">
        <v>10</v>
      </c>
      <c r="BC108" s="253"/>
      <c r="BD108" s="253"/>
      <c r="BE108" s="253"/>
      <c r="BF108" s="253"/>
      <c r="BG108" s="253"/>
      <c r="BH108" s="253">
        <v>9</v>
      </c>
      <c r="BI108" s="253"/>
      <c r="BJ108" s="253"/>
      <c r="BK108" s="253"/>
      <c r="BL108" s="253"/>
      <c r="BM108" s="253"/>
      <c r="BN108" s="253"/>
      <c r="BO108" s="253"/>
      <c r="BP108" s="253"/>
      <c r="BQ108" s="253"/>
      <c r="BR108" s="253"/>
      <c r="BS108" s="253"/>
      <c r="BT108" s="253">
        <v>9</v>
      </c>
      <c r="BU108" s="253"/>
      <c r="BV108" s="253"/>
    </row>
    <row r="109" spans="1:74" x14ac:dyDescent="0.2">
      <c r="A109" s="250">
        <v>4</v>
      </c>
      <c r="B109" s="248" t="s">
        <v>1295</v>
      </c>
      <c r="C109" s="253">
        <v>10</v>
      </c>
      <c r="D109" s="253">
        <v>10</v>
      </c>
      <c r="E109" s="253">
        <v>10</v>
      </c>
      <c r="F109" s="253">
        <v>9</v>
      </c>
      <c r="G109" s="253">
        <v>10</v>
      </c>
      <c r="H109" s="253">
        <v>9</v>
      </c>
      <c r="I109" s="253">
        <v>9</v>
      </c>
      <c r="J109" s="253">
        <v>9</v>
      </c>
      <c r="K109" s="253">
        <v>9</v>
      </c>
      <c r="L109" s="253">
        <v>10</v>
      </c>
      <c r="M109" s="253">
        <v>10</v>
      </c>
      <c r="N109" s="253">
        <v>9</v>
      </c>
      <c r="O109" s="253">
        <v>9</v>
      </c>
      <c r="P109" s="253">
        <v>9</v>
      </c>
      <c r="Q109" s="253">
        <v>9</v>
      </c>
      <c r="R109" s="253">
        <v>9</v>
      </c>
      <c r="S109" s="253">
        <v>10</v>
      </c>
      <c r="T109" s="253">
        <v>9</v>
      </c>
      <c r="U109" s="253">
        <v>10</v>
      </c>
      <c r="V109" s="253">
        <v>7</v>
      </c>
      <c r="W109" s="253">
        <v>9</v>
      </c>
      <c r="X109" s="253">
        <v>8</v>
      </c>
      <c r="Y109" s="253">
        <v>10</v>
      </c>
      <c r="Z109" s="253">
        <v>9</v>
      </c>
      <c r="AA109" s="253" t="s">
        <v>177</v>
      </c>
      <c r="AB109" s="253" t="s">
        <v>177</v>
      </c>
      <c r="AC109" s="253"/>
      <c r="AD109" s="253"/>
      <c r="AE109" s="253" t="s">
        <v>177</v>
      </c>
      <c r="AF109" s="253"/>
      <c r="AG109" s="253" t="s">
        <v>177</v>
      </c>
      <c r="AH109" s="253"/>
      <c r="AI109" s="253"/>
      <c r="AJ109" s="253"/>
      <c r="AK109" s="253"/>
      <c r="AL109" s="253"/>
      <c r="AM109" s="253"/>
      <c r="AN109" s="253"/>
      <c r="AO109" s="253"/>
      <c r="AP109" s="253"/>
      <c r="AQ109" s="253"/>
      <c r="AR109" s="253"/>
      <c r="AS109" s="253"/>
      <c r="AT109" s="253"/>
      <c r="AU109" s="253"/>
      <c r="AV109" s="253"/>
      <c r="AW109" s="253"/>
      <c r="AX109" s="253"/>
      <c r="AY109" s="253"/>
      <c r="AZ109" s="253"/>
      <c r="BA109" s="253"/>
      <c r="BB109" s="253">
        <v>9</v>
      </c>
      <c r="BC109" s="253"/>
      <c r="BD109" s="253"/>
      <c r="BE109" s="253"/>
      <c r="BF109" s="253"/>
      <c r="BG109" s="253"/>
      <c r="BH109" s="253"/>
      <c r="BI109" s="253"/>
      <c r="BJ109" s="253"/>
      <c r="BK109" s="253"/>
      <c r="BL109" s="253"/>
      <c r="BM109" s="253"/>
      <c r="BN109" s="253"/>
      <c r="BO109" s="253"/>
      <c r="BP109" s="253"/>
      <c r="BQ109" s="253" t="s">
        <v>177</v>
      </c>
      <c r="BR109" s="253"/>
      <c r="BS109" s="253"/>
      <c r="BT109" s="253">
        <v>10</v>
      </c>
      <c r="BU109" s="253"/>
      <c r="BV109" s="253"/>
    </row>
    <row r="110" spans="1:74" x14ac:dyDescent="0.2">
      <c r="A110" s="250">
        <v>4</v>
      </c>
      <c r="B110" s="248" t="s">
        <v>1296</v>
      </c>
      <c r="C110" s="253">
        <v>6</v>
      </c>
      <c r="D110" s="253">
        <v>8</v>
      </c>
      <c r="E110" s="253">
        <v>6</v>
      </c>
      <c r="F110" s="253">
        <v>8</v>
      </c>
      <c r="G110" s="253">
        <v>7</v>
      </c>
      <c r="H110" s="253">
        <v>9</v>
      </c>
      <c r="I110" s="253">
        <v>9</v>
      </c>
      <c r="J110" s="253">
        <v>6</v>
      </c>
      <c r="K110" s="253" t="s">
        <v>177</v>
      </c>
      <c r="L110" s="253">
        <v>8</v>
      </c>
      <c r="M110" s="253">
        <v>8</v>
      </c>
      <c r="N110" s="253">
        <v>6</v>
      </c>
      <c r="O110" s="253">
        <v>7</v>
      </c>
      <c r="P110" s="253">
        <v>9</v>
      </c>
      <c r="Q110" s="253">
        <v>6</v>
      </c>
      <c r="R110" s="253">
        <v>7</v>
      </c>
      <c r="S110" s="253">
        <v>7</v>
      </c>
      <c r="T110" s="253" t="s">
        <v>177</v>
      </c>
      <c r="U110" s="253">
        <v>7</v>
      </c>
      <c r="V110" s="253">
        <v>7</v>
      </c>
      <c r="W110" s="253">
        <v>6</v>
      </c>
      <c r="X110" s="253" t="s">
        <v>177</v>
      </c>
      <c r="Y110" s="253"/>
      <c r="Z110" s="253">
        <v>8</v>
      </c>
      <c r="AA110" s="253">
        <v>6</v>
      </c>
      <c r="AB110" s="253" t="s">
        <v>177</v>
      </c>
      <c r="AC110" s="253"/>
      <c r="AD110" s="253"/>
      <c r="AE110" s="253"/>
      <c r="AF110" s="253"/>
      <c r="AG110" s="253"/>
      <c r="AH110" s="253"/>
      <c r="AI110" s="253"/>
      <c r="AJ110" s="253"/>
      <c r="AK110" s="253">
        <v>5</v>
      </c>
      <c r="AL110" s="253"/>
      <c r="AM110" s="253"/>
      <c r="AN110" s="253"/>
      <c r="AO110" s="253"/>
      <c r="AP110" s="253"/>
      <c r="AQ110" s="253"/>
      <c r="AR110" s="253"/>
      <c r="AS110" s="253"/>
      <c r="AT110" s="253">
        <v>9</v>
      </c>
      <c r="AU110" s="253"/>
      <c r="AV110" s="253"/>
      <c r="AW110" s="253"/>
      <c r="AX110" s="253"/>
      <c r="AY110" s="253"/>
      <c r="AZ110" s="253"/>
      <c r="BA110" s="253"/>
      <c r="BB110" s="253">
        <v>5</v>
      </c>
      <c r="BC110" s="253"/>
      <c r="BD110" s="253"/>
      <c r="BE110" s="253"/>
      <c r="BF110" s="253"/>
      <c r="BG110" s="253"/>
      <c r="BH110" s="253"/>
      <c r="BI110" s="253"/>
      <c r="BJ110" s="253"/>
      <c r="BK110" s="253"/>
      <c r="BL110" s="253"/>
      <c r="BM110" s="253"/>
      <c r="BN110" s="253"/>
      <c r="BO110" s="253"/>
      <c r="BP110" s="253"/>
      <c r="BQ110" s="253"/>
      <c r="BR110" s="253"/>
      <c r="BS110" s="253"/>
      <c r="BT110" s="253" t="s">
        <v>177</v>
      </c>
      <c r="BU110" s="253"/>
      <c r="BV110" s="253"/>
    </row>
    <row r="111" spans="1:74" x14ac:dyDescent="0.2">
      <c r="A111" s="250">
        <v>4</v>
      </c>
      <c r="B111" s="248" t="s">
        <v>1297</v>
      </c>
      <c r="C111" s="253">
        <v>10</v>
      </c>
      <c r="D111" s="253">
        <v>9</v>
      </c>
      <c r="E111" s="253">
        <v>10</v>
      </c>
      <c r="F111" s="253">
        <v>8</v>
      </c>
      <c r="G111" s="253">
        <v>9</v>
      </c>
      <c r="H111" s="253">
        <v>10</v>
      </c>
      <c r="I111" s="253">
        <v>8</v>
      </c>
      <c r="J111" s="253">
        <v>9</v>
      </c>
      <c r="K111" s="253">
        <v>9</v>
      </c>
      <c r="L111" s="253">
        <v>10</v>
      </c>
      <c r="M111" s="253">
        <v>10</v>
      </c>
      <c r="N111" s="253">
        <v>9</v>
      </c>
      <c r="O111" s="253">
        <v>10</v>
      </c>
      <c r="P111" s="253">
        <v>10</v>
      </c>
      <c r="Q111" s="253">
        <v>8</v>
      </c>
      <c r="R111" s="253">
        <v>9</v>
      </c>
      <c r="S111" s="253">
        <v>10</v>
      </c>
      <c r="T111" s="253">
        <v>10</v>
      </c>
      <c r="U111" s="253">
        <v>10</v>
      </c>
      <c r="V111" s="253" t="s">
        <v>177</v>
      </c>
      <c r="W111" s="253"/>
      <c r="X111" s="253">
        <v>9</v>
      </c>
      <c r="Y111" s="253">
        <v>10</v>
      </c>
      <c r="Z111" s="253">
        <v>10</v>
      </c>
      <c r="AA111" s="253"/>
      <c r="AB111" s="253"/>
      <c r="AC111" s="253"/>
      <c r="AD111" s="253"/>
      <c r="AE111" s="253" t="s">
        <v>177</v>
      </c>
      <c r="AF111" s="253"/>
      <c r="AG111" s="253" t="s">
        <v>177</v>
      </c>
      <c r="AH111" s="253"/>
      <c r="AI111" s="253"/>
      <c r="AJ111" s="253"/>
      <c r="AK111" s="253" t="s">
        <v>177</v>
      </c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>
        <v>9</v>
      </c>
      <c r="BC111" s="253"/>
      <c r="BD111" s="253"/>
      <c r="BE111" s="253"/>
      <c r="BF111" s="253"/>
      <c r="BG111" s="253"/>
      <c r="BH111" s="253"/>
      <c r="BI111" s="253"/>
      <c r="BJ111" s="253">
        <v>10</v>
      </c>
      <c r="BK111" s="253"/>
      <c r="BL111" s="253" t="s">
        <v>177</v>
      </c>
      <c r="BM111" s="253"/>
      <c r="BN111" s="253"/>
      <c r="BO111" s="253"/>
      <c r="BP111" s="253"/>
      <c r="BQ111" s="253"/>
      <c r="BR111" s="253"/>
      <c r="BS111" s="253"/>
      <c r="BT111" s="253">
        <v>9</v>
      </c>
      <c r="BU111" s="253"/>
      <c r="BV111" s="253"/>
    </row>
    <row r="112" spans="1:74" x14ac:dyDescent="0.2">
      <c r="A112" s="250">
        <v>4</v>
      </c>
      <c r="B112" s="248" t="s">
        <v>1298</v>
      </c>
      <c r="C112" s="253">
        <v>9</v>
      </c>
      <c r="D112" s="253">
        <v>10</v>
      </c>
      <c r="E112" s="253">
        <v>9</v>
      </c>
      <c r="F112" s="253">
        <v>10</v>
      </c>
      <c r="G112" s="253">
        <v>8</v>
      </c>
      <c r="H112" s="253">
        <v>9</v>
      </c>
      <c r="I112" s="253">
        <v>10</v>
      </c>
      <c r="J112" s="253">
        <v>9</v>
      </c>
      <c r="K112" s="253">
        <v>8</v>
      </c>
      <c r="L112" s="253">
        <v>9</v>
      </c>
      <c r="M112" s="253">
        <v>10</v>
      </c>
      <c r="N112" s="253">
        <v>10</v>
      </c>
      <c r="O112" s="253">
        <v>10</v>
      </c>
      <c r="P112" s="253">
        <v>7</v>
      </c>
      <c r="Q112" s="253">
        <v>9</v>
      </c>
      <c r="R112" s="253">
        <v>8</v>
      </c>
      <c r="S112" s="253">
        <v>10</v>
      </c>
      <c r="T112" s="253">
        <v>9</v>
      </c>
      <c r="U112" s="253">
        <v>10</v>
      </c>
      <c r="V112" s="253" t="s">
        <v>177</v>
      </c>
      <c r="W112" s="253" t="s">
        <v>177</v>
      </c>
      <c r="X112" s="253" t="s">
        <v>177</v>
      </c>
      <c r="Y112" s="253"/>
      <c r="Z112" s="253" t="s">
        <v>177</v>
      </c>
      <c r="AA112" s="253"/>
      <c r="AB112" s="253"/>
      <c r="AC112" s="253"/>
      <c r="AD112" s="253"/>
      <c r="AE112" s="253"/>
      <c r="AF112" s="253"/>
      <c r="AG112" s="253"/>
      <c r="AH112" s="253"/>
      <c r="AI112" s="253"/>
      <c r="AJ112" s="253"/>
      <c r="AK112" s="253"/>
      <c r="AL112" s="253"/>
      <c r="AM112" s="253"/>
      <c r="AN112" s="253"/>
      <c r="AO112" s="253"/>
      <c r="AP112" s="253"/>
      <c r="AQ112" s="253"/>
      <c r="AR112" s="253"/>
      <c r="AS112" s="253"/>
      <c r="AT112" s="253"/>
      <c r="AU112" s="253"/>
      <c r="AV112" s="253"/>
      <c r="AW112" s="253"/>
      <c r="AX112" s="253"/>
      <c r="AY112" s="253"/>
      <c r="AZ112" s="253"/>
      <c r="BA112" s="253"/>
      <c r="BB112" s="253" t="s">
        <v>177</v>
      </c>
      <c r="BC112" s="253"/>
      <c r="BD112" s="253"/>
      <c r="BE112" s="253"/>
      <c r="BF112" s="253"/>
      <c r="BG112" s="253"/>
      <c r="BH112" s="253"/>
      <c r="BI112" s="253"/>
      <c r="BJ112" s="253"/>
      <c r="BK112" s="253"/>
      <c r="BL112" s="253"/>
      <c r="BM112" s="253"/>
      <c r="BN112" s="253"/>
      <c r="BO112" s="253"/>
      <c r="BP112" s="253"/>
      <c r="BQ112" s="253"/>
      <c r="BR112" s="253"/>
      <c r="BS112" s="253"/>
      <c r="BT112" s="253">
        <v>8</v>
      </c>
      <c r="BU112" s="253"/>
      <c r="BV112" s="253"/>
    </row>
    <row r="113" spans="1:74" x14ac:dyDescent="0.2">
      <c r="A113" s="250">
        <v>4</v>
      </c>
      <c r="B113" s="248" t="s">
        <v>1299</v>
      </c>
      <c r="C113" s="253">
        <v>9</v>
      </c>
      <c r="D113" s="253">
        <v>9</v>
      </c>
      <c r="E113" s="253">
        <v>6</v>
      </c>
      <c r="F113" s="253">
        <v>8</v>
      </c>
      <c r="G113" s="253">
        <v>7</v>
      </c>
      <c r="H113" s="253">
        <v>9</v>
      </c>
      <c r="I113" s="253">
        <v>8</v>
      </c>
      <c r="J113" s="253">
        <v>8</v>
      </c>
      <c r="K113" s="253"/>
      <c r="L113" s="253"/>
      <c r="M113" s="253">
        <v>9</v>
      </c>
      <c r="N113" s="253">
        <v>9</v>
      </c>
      <c r="O113" s="253">
        <v>9</v>
      </c>
      <c r="P113" s="253">
        <v>8</v>
      </c>
      <c r="Q113" s="253" t="s">
        <v>177</v>
      </c>
      <c r="R113" s="253">
        <v>8</v>
      </c>
      <c r="S113" s="253">
        <v>9</v>
      </c>
      <c r="T113" s="253">
        <v>9</v>
      </c>
      <c r="U113" s="253"/>
      <c r="V113" s="253">
        <v>8</v>
      </c>
      <c r="W113" s="253">
        <v>9</v>
      </c>
      <c r="X113" s="253">
        <v>8</v>
      </c>
      <c r="Y113" s="253">
        <v>9</v>
      </c>
      <c r="Z113" s="253"/>
      <c r="AA113" s="253"/>
      <c r="AB113" s="253" t="s">
        <v>177</v>
      </c>
      <c r="AC113" s="253"/>
      <c r="AD113" s="253"/>
      <c r="AE113" s="253">
        <v>9</v>
      </c>
      <c r="AF113" s="253" t="s">
        <v>177</v>
      </c>
      <c r="AG113" s="253" t="s">
        <v>177</v>
      </c>
      <c r="AH113" s="253"/>
      <c r="AI113" s="253"/>
      <c r="AJ113" s="253"/>
      <c r="AK113" s="253" t="s">
        <v>177</v>
      </c>
      <c r="AL113" s="253"/>
      <c r="AM113" s="253"/>
      <c r="AN113" s="253"/>
      <c r="AO113" s="253"/>
      <c r="AP113" s="253"/>
      <c r="AQ113" s="253"/>
      <c r="AR113" s="253"/>
      <c r="AS113" s="253"/>
      <c r="AT113" s="253"/>
      <c r="AU113" s="253"/>
      <c r="AV113" s="253"/>
      <c r="AW113" s="253"/>
      <c r="AX113" s="253"/>
      <c r="AY113" s="253"/>
      <c r="AZ113" s="253"/>
      <c r="BA113" s="253"/>
      <c r="BB113" s="253">
        <v>8</v>
      </c>
      <c r="BC113" s="253"/>
      <c r="BD113" s="253"/>
      <c r="BE113" s="253"/>
      <c r="BF113" s="253"/>
      <c r="BG113" s="253"/>
      <c r="BH113" s="253"/>
      <c r="BI113" s="253"/>
      <c r="BJ113" s="253">
        <v>8</v>
      </c>
      <c r="BK113" s="253"/>
      <c r="BL113" s="253"/>
      <c r="BM113" s="253"/>
      <c r="BN113" s="253"/>
      <c r="BO113" s="253"/>
      <c r="BP113" s="253"/>
      <c r="BQ113" s="253"/>
      <c r="BR113" s="253"/>
      <c r="BS113" s="253"/>
      <c r="BT113" s="253">
        <v>9</v>
      </c>
      <c r="BU113" s="253"/>
      <c r="BV113" s="253"/>
    </row>
    <row r="114" spans="1:74" x14ac:dyDescent="0.2">
      <c r="A114" s="250">
        <v>4</v>
      </c>
      <c r="B114" s="248" t="s">
        <v>1300</v>
      </c>
      <c r="C114" s="253">
        <v>8</v>
      </c>
      <c r="D114" s="253">
        <v>8</v>
      </c>
      <c r="E114" s="253">
        <v>7</v>
      </c>
      <c r="F114" s="253">
        <v>9</v>
      </c>
      <c r="G114" s="253">
        <v>9</v>
      </c>
      <c r="H114" s="253">
        <v>10</v>
      </c>
      <c r="I114" s="253">
        <v>9</v>
      </c>
      <c r="J114" s="253">
        <v>9</v>
      </c>
      <c r="K114" s="253">
        <v>7</v>
      </c>
      <c r="L114" s="253">
        <v>9</v>
      </c>
      <c r="M114" s="253">
        <v>9</v>
      </c>
      <c r="N114" s="253">
        <v>8</v>
      </c>
      <c r="O114" s="253">
        <v>10</v>
      </c>
      <c r="P114" s="253">
        <v>10</v>
      </c>
      <c r="Q114" s="253">
        <v>8</v>
      </c>
      <c r="R114" s="253">
        <v>9</v>
      </c>
      <c r="S114" s="253">
        <v>10</v>
      </c>
      <c r="T114" s="253">
        <v>10</v>
      </c>
      <c r="U114" s="253">
        <v>9</v>
      </c>
      <c r="V114" s="253" t="s">
        <v>177</v>
      </c>
      <c r="W114" s="253" t="s">
        <v>177</v>
      </c>
      <c r="X114" s="253">
        <v>8</v>
      </c>
      <c r="Y114" s="253">
        <v>10</v>
      </c>
      <c r="Z114" s="253">
        <v>10</v>
      </c>
      <c r="AA114" s="253">
        <v>9</v>
      </c>
      <c r="AB114" s="253"/>
      <c r="AC114" s="253"/>
      <c r="AD114" s="253"/>
      <c r="AE114" s="253" t="s">
        <v>177</v>
      </c>
      <c r="AF114" s="253" t="s">
        <v>177</v>
      </c>
      <c r="AG114" s="253" t="s">
        <v>177</v>
      </c>
      <c r="AH114" s="253"/>
      <c r="AI114" s="253"/>
      <c r="AJ114" s="253"/>
      <c r="AK114" s="253"/>
      <c r="AL114" s="253"/>
      <c r="AM114" s="253"/>
      <c r="AN114" s="253"/>
      <c r="AO114" s="253"/>
      <c r="AP114" s="253"/>
      <c r="AQ114" s="253"/>
      <c r="AR114" s="253"/>
      <c r="AS114" s="253"/>
      <c r="AT114" s="253"/>
      <c r="AU114" s="253"/>
      <c r="AV114" s="253"/>
      <c r="AW114" s="253"/>
      <c r="AX114" s="253"/>
      <c r="AY114" s="253"/>
      <c r="AZ114" s="253"/>
      <c r="BA114" s="253"/>
      <c r="BB114" s="253">
        <v>10</v>
      </c>
      <c r="BC114" s="253"/>
      <c r="BD114" s="253"/>
      <c r="BE114" s="253"/>
      <c r="BF114" s="253"/>
      <c r="BG114" s="253"/>
      <c r="BH114" s="253"/>
      <c r="BI114" s="253"/>
      <c r="BJ114" s="253">
        <v>9</v>
      </c>
      <c r="BK114" s="253"/>
      <c r="BL114" s="253"/>
      <c r="BM114" s="253"/>
      <c r="BN114" s="253"/>
      <c r="BO114" s="253"/>
      <c r="BP114" s="253"/>
      <c r="BQ114" s="253"/>
      <c r="BR114" s="253"/>
      <c r="BS114" s="253"/>
      <c r="BT114" s="253">
        <v>9</v>
      </c>
      <c r="BU114" s="253"/>
      <c r="BV114" s="253"/>
    </row>
    <row r="115" spans="1:74" x14ac:dyDescent="0.2">
      <c r="A115" s="250">
        <v>4</v>
      </c>
      <c r="B115" s="248" t="s">
        <v>1301</v>
      </c>
      <c r="C115" s="253">
        <v>9</v>
      </c>
      <c r="D115" s="253">
        <v>9</v>
      </c>
      <c r="E115" s="253">
        <v>6</v>
      </c>
      <c r="F115" s="253">
        <v>9</v>
      </c>
      <c r="G115" s="253">
        <v>7</v>
      </c>
      <c r="H115" s="253">
        <v>9</v>
      </c>
      <c r="I115" s="253">
        <v>10</v>
      </c>
      <c r="J115" s="253">
        <v>8</v>
      </c>
      <c r="K115" s="253" t="s">
        <v>177</v>
      </c>
      <c r="L115" s="253">
        <v>10</v>
      </c>
      <c r="M115" s="253">
        <v>8</v>
      </c>
      <c r="N115" s="253">
        <v>8</v>
      </c>
      <c r="O115" s="253">
        <v>9</v>
      </c>
      <c r="P115" s="253">
        <v>9</v>
      </c>
      <c r="Q115" s="253">
        <v>8</v>
      </c>
      <c r="R115" s="253">
        <v>9</v>
      </c>
      <c r="S115" s="253">
        <v>10</v>
      </c>
      <c r="T115" s="253">
        <v>10</v>
      </c>
      <c r="U115" s="253">
        <v>9</v>
      </c>
      <c r="V115" s="253" t="s">
        <v>177</v>
      </c>
      <c r="W115" s="253">
        <v>10</v>
      </c>
      <c r="X115" s="253">
        <v>8</v>
      </c>
      <c r="Y115" s="253">
        <v>10</v>
      </c>
      <c r="Z115" s="253" t="s">
        <v>177</v>
      </c>
      <c r="AA115" s="253">
        <v>9</v>
      </c>
      <c r="AB115" s="253" t="s">
        <v>177</v>
      </c>
      <c r="AC115" s="253"/>
      <c r="AD115" s="253">
        <v>10</v>
      </c>
      <c r="AE115" s="253" t="s">
        <v>177</v>
      </c>
      <c r="AF115" s="253"/>
      <c r="AG115" s="253" t="s">
        <v>177</v>
      </c>
      <c r="AH115" s="253"/>
      <c r="AI115" s="253"/>
      <c r="AJ115" s="253"/>
      <c r="AK115" s="253"/>
      <c r="AL115" s="253"/>
      <c r="AM115" s="253"/>
      <c r="AN115" s="253"/>
      <c r="AO115" s="253"/>
      <c r="AP115" s="253"/>
      <c r="AQ115" s="253"/>
      <c r="AR115" s="253"/>
      <c r="AS115" s="253"/>
      <c r="AT115" s="253"/>
      <c r="AU115" s="253"/>
      <c r="AV115" s="253"/>
      <c r="AW115" s="253"/>
      <c r="AX115" s="253"/>
      <c r="AY115" s="253"/>
      <c r="AZ115" s="253"/>
      <c r="BA115" s="253"/>
      <c r="BB115" s="253">
        <v>9</v>
      </c>
      <c r="BC115" s="253"/>
      <c r="BD115" s="253"/>
      <c r="BE115" s="253"/>
      <c r="BF115" s="253">
        <v>10</v>
      </c>
      <c r="BG115" s="253"/>
      <c r="BH115" s="253">
        <v>9</v>
      </c>
      <c r="BI115" s="253"/>
      <c r="BJ115" s="253"/>
      <c r="BK115" s="253"/>
      <c r="BL115" s="253"/>
      <c r="BM115" s="253"/>
      <c r="BN115" s="253"/>
      <c r="BO115" s="253"/>
      <c r="BP115" s="253"/>
      <c r="BQ115" s="253"/>
      <c r="BR115" s="253"/>
      <c r="BS115" s="253"/>
      <c r="BT115" s="253">
        <v>9</v>
      </c>
      <c r="BU115" s="253"/>
      <c r="BV115" s="253"/>
    </row>
    <row r="116" spans="1:74" x14ac:dyDescent="0.2">
      <c r="A116" s="250">
        <v>4</v>
      </c>
      <c r="B116" s="248" t="s">
        <v>1302</v>
      </c>
      <c r="C116" s="253">
        <v>9</v>
      </c>
      <c r="D116" s="253">
        <v>8</v>
      </c>
      <c r="E116" s="253">
        <v>9</v>
      </c>
      <c r="F116" s="253">
        <v>10</v>
      </c>
      <c r="G116" s="253">
        <v>9</v>
      </c>
      <c r="H116" s="253">
        <v>9</v>
      </c>
      <c r="I116" s="253">
        <v>9</v>
      </c>
      <c r="J116" s="253">
        <v>9</v>
      </c>
      <c r="K116" s="253">
        <v>7</v>
      </c>
      <c r="L116" s="253">
        <v>10</v>
      </c>
      <c r="M116" s="253">
        <v>10</v>
      </c>
      <c r="N116" s="253">
        <v>8</v>
      </c>
      <c r="O116" s="253">
        <v>10</v>
      </c>
      <c r="P116" s="253">
        <v>9</v>
      </c>
      <c r="Q116" s="253">
        <v>9</v>
      </c>
      <c r="R116" s="253">
        <v>10</v>
      </c>
      <c r="S116" s="253">
        <v>9</v>
      </c>
      <c r="T116" s="253" t="s">
        <v>177</v>
      </c>
      <c r="U116" s="253">
        <v>9</v>
      </c>
      <c r="V116" s="253">
        <v>9</v>
      </c>
      <c r="W116" s="253">
        <v>10</v>
      </c>
      <c r="X116" s="253">
        <v>8</v>
      </c>
      <c r="Y116" s="253"/>
      <c r="Z116" s="253"/>
      <c r="AA116" s="253">
        <v>7</v>
      </c>
      <c r="AB116" s="253"/>
      <c r="AC116" s="253">
        <v>9</v>
      </c>
      <c r="AD116" s="253" t="s">
        <v>177</v>
      </c>
      <c r="AE116" s="253">
        <v>9</v>
      </c>
      <c r="AF116" s="253" t="s">
        <v>177</v>
      </c>
      <c r="AG116" s="253"/>
      <c r="AH116" s="253"/>
      <c r="AI116" s="253"/>
      <c r="AJ116" s="253"/>
      <c r="AK116" s="253"/>
      <c r="AL116" s="253"/>
      <c r="AM116" s="253"/>
      <c r="AN116" s="253"/>
      <c r="AO116" s="253"/>
      <c r="AP116" s="253"/>
      <c r="AQ116" s="253"/>
      <c r="AR116" s="253"/>
      <c r="AS116" s="253"/>
      <c r="AT116" s="253"/>
      <c r="AU116" s="253"/>
      <c r="AV116" s="253"/>
      <c r="AW116" s="253"/>
      <c r="AX116" s="253"/>
      <c r="AY116" s="253">
        <v>9</v>
      </c>
      <c r="AZ116" s="253">
        <v>10</v>
      </c>
      <c r="BA116" s="253"/>
      <c r="BB116" s="253">
        <v>8</v>
      </c>
      <c r="BC116" s="253"/>
      <c r="BD116" s="253"/>
      <c r="BE116" s="253"/>
      <c r="BF116" s="253" t="s">
        <v>177</v>
      </c>
      <c r="BG116" s="253"/>
      <c r="BH116" s="253"/>
      <c r="BI116" s="253">
        <v>9</v>
      </c>
      <c r="BJ116" s="253"/>
      <c r="BK116" s="253"/>
      <c r="BL116" s="253"/>
      <c r="BM116" s="253"/>
      <c r="BN116" s="253"/>
      <c r="BO116" s="253"/>
      <c r="BP116" s="253"/>
      <c r="BQ116" s="253"/>
      <c r="BR116" s="253"/>
      <c r="BS116" s="253"/>
      <c r="BT116" s="253">
        <v>9</v>
      </c>
      <c r="BU116" s="253"/>
      <c r="BV116" s="253"/>
    </row>
    <row r="117" spans="1:74" x14ac:dyDescent="0.2">
      <c r="A117" s="250">
        <v>4</v>
      </c>
      <c r="B117" s="248" t="s">
        <v>1303</v>
      </c>
      <c r="C117" s="253">
        <v>8</v>
      </c>
      <c r="D117" s="253">
        <v>9</v>
      </c>
      <c r="E117" s="253">
        <v>7</v>
      </c>
      <c r="F117" s="253">
        <v>9</v>
      </c>
      <c r="G117" s="253">
        <v>9</v>
      </c>
      <c r="H117" s="253">
        <v>10</v>
      </c>
      <c r="I117" s="253">
        <v>8</v>
      </c>
      <c r="J117" s="253">
        <v>8</v>
      </c>
      <c r="K117" s="253">
        <v>7</v>
      </c>
      <c r="L117" s="253">
        <v>9</v>
      </c>
      <c r="M117" s="253">
        <v>9</v>
      </c>
      <c r="N117" s="253">
        <v>8</v>
      </c>
      <c r="O117" s="253">
        <v>8</v>
      </c>
      <c r="P117" s="253">
        <v>9</v>
      </c>
      <c r="Q117" s="253">
        <v>8</v>
      </c>
      <c r="R117" s="253">
        <v>9</v>
      </c>
      <c r="S117" s="253">
        <v>9</v>
      </c>
      <c r="T117" s="253">
        <v>10</v>
      </c>
      <c r="U117" s="253">
        <v>8</v>
      </c>
      <c r="V117" s="253">
        <v>8</v>
      </c>
      <c r="W117" s="253">
        <v>10</v>
      </c>
      <c r="X117" s="253">
        <v>7</v>
      </c>
      <c r="Y117" s="253">
        <v>10</v>
      </c>
      <c r="Z117" s="253">
        <v>8</v>
      </c>
      <c r="AA117" s="253">
        <v>8</v>
      </c>
      <c r="AB117" s="253" t="s">
        <v>177</v>
      </c>
      <c r="AC117" s="253">
        <v>8</v>
      </c>
      <c r="AD117" s="253" t="s">
        <v>177</v>
      </c>
      <c r="AE117" s="253" t="s">
        <v>177</v>
      </c>
      <c r="AF117" s="253" t="s">
        <v>177</v>
      </c>
      <c r="AG117" s="253" t="s">
        <v>177</v>
      </c>
      <c r="AH117" s="253"/>
      <c r="AI117" s="253"/>
      <c r="AJ117" s="253"/>
      <c r="AK117" s="253"/>
      <c r="AL117" s="253"/>
      <c r="AM117" s="253"/>
      <c r="AN117" s="253"/>
      <c r="AO117" s="253"/>
      <c r="AP117" s="253"/>
      <c r="AQ117" s="253"/>
      <c r="AR117" s="253"/>
      <c r="AS117" s="253"/>
      <c r="AT117" s="253"/>
      <c r="AU117" s="253"/>
      <c r="AV117" s="253"/>
      <c r="AW117" s="253"/>
      <c r="AX117" s="253"/>
      <c r="AY117" s="253"/>
      <c r="AZ117" s="253"/>
      <c r="BA117" s="253"/>
      <c r="BB117" s="253">
        <v>9</v>
      </c>
      <c r="BC117" s="253"/>
      <c r="BD117" s="253">
        <v>7</v>
      </c>
      <c r="BE117" s="253"/>
      <c r="BF117" s="253"/>
      <c r="BG117" s="253"/>
      <c r="BH117" s="253"/>
      <c r="BI117" s="253"/>
      <c r="BJ117" s="253"/>
      <c r="BK117" s="253">
        <v>9</v>
      </c>
      <c r="BL117" s="253"/>
      <c r="BM117" s="253"/>
      <c r="BN117" s="253" t="s">
        <v>177</v>
      </c>
      <c r="BO117" s="253"/>
      <c r="BP117" s="253"/>
      <c r="BQ117" s="253"/>
      <c r="BR117" s="253"/>
      <c r="BS117" s="253"/>
      <c r="BT117" s="253">
        <v>9</v>
      </c>
      <c r="BU117" s="253"/>
      <c r="BV117" s="253"/>
    </row>
    <row r="118" spans="1:74" x14ac:dyDescent="0.2">
      <c r="A118" s="250">
        <v>4</v>
      </c>
      <c r="B118" s="248" t="s">
        <v>1304</v>
      </c>
      <c r="C118" s="253">
        <v>8</v>
      </c>
      <c r="D118" s="253">
        <v>9</v>
      </c>
      <c r="E118" s="253">
        <v>8</v>
      </c>
      <c r="F118" s="253">
        <v>9</v>
      </c>
      <c r="G118" s="253">
        <v>6</v>
      </c>
      <c r="H118" s="253">
        <v>9</v>
      </c>
      <c r="I118" s="253">
        <v>9</v>
      </c>
      <c r="J118" s="253">
        <v>8</v>
      </c>
      <c r="K118" s="253"/>
      <c r="L118" s="253">
        <v>10</v>
      </c>
      <c r="M118" s="253">
        <v>8</v>
      </c>
      <c r="N118" s="253">
        <v>9</v>
      </c>
      <c r="O118" s="253">
        <v>9</v>
      </c>
      <c r="P118" s="253">
        <v>9</v>
      </c>
      <c r="Q118" s="253">
        <v>9</v>
      </c>
      <c r="R118" s="253">
        <v>6</v>
      </c>
      <c r="S118" s="253">
        <v>9</v>
      </c>
      <c r="T118" s="253">
        <v>9</v>
      </c>
      <c r="U118" s="253">
        <v>7</v>
      </c>
      <c r="V118" s="253">
        <v>10</v>
      </c>
      <c r="W118" s="253">
        <v>8</v>
      </c>
      <c r="X118" s="253">
        <v>6</v>
      </c>
      <c r="Y118" s="253">
        <v>8</v>
      </c>
      <c r="Z118" s="253">
        <v>8</v>
      </c>
      <c r="AA118" s="253">
        <v>8</v>
      </c>
      <c r="AB118" s="253" t="s">
        <v>177</v>
      </c>
      <c r="AC118" s="253" t="s">
        <v>177</v>
      </c>
      <c r="AD118" s="253" t="s">
        <v>177</v>
      </c>
      <c r="AE118" s="253" t="s">
        <v>177</v>
      </c>
      <c r="AF118" s="253" t="s">
        <v>177</v>
      </c>
      <c r="AG118" s="253" t="s">
        <v>177</v>
      </c>
      <c r="AH118" s="253"/>
      <c r="AI118" s="253"/>
      <c r="AJ118" s="253"/>
      <c r="AK118" s="253"/>
      <c r="AL118" s="253"/>
      <c r="AM118" s="253"/>
      <c r="AN118" s="253"/>
      <c r="AO118" s="253"/>
      <c r="AP118" s="253"/>
      <c r="AQ118" s="253"/>
      <c r="AR118" s="253"/>
      <c r="AS118" s="253"/>
      <c r="AT118" s="253"/>
      <c r="AU118" s="253"/>
      <c r="AV118" s="253"/>
      <c r="AW118" s="253"/>
      <c r="AX118" s="253"/>
      <c r="AY118" s="253"/>
      <c r="AZ118" s="253"/>
      <c r="BA118" s="253"/>
      <c r="BB118" s="253">
        <v>10</v>
      </c>
      <c r="BC118" s="253"/>
      <c r="BD118" s="253"/>
      <c r="BE118" s="253"/>
      <c r="BF118" s="253"/>
      <c r="BG118" s="253"/>
      <c r="BH118" s="253"/>
      <c r="BI118" s="253"/>
      <c r="BJ118" s="253"/>
      <c r="BK118" s="253"/>
      <c r="BL118" s="253"/>
      <c r="BM118" s="253"/>
      <c r="BN118" s="253"/>
      <c r="BO118" s="253"/>
      <c r="BP118" s="253"/>
      <c r="BQ118" s="253"/>
      <c r="BR118" s="253"/>
      <c r="BS118" s="253"/>
      <c r="BT118" s="253">
        <v>8</v>
      </c>
      <c r="BU118" s="253"/>
      <c r="BV118" s="253"/>
    </row>
    <row r="119" spans="1:74" x14ac:dyDescent="0.2">
      <c r="A119" s="250">
        <v>4</v>
      </c>
      <c r="B119" s="248" t="s">
        <v>1305</v>
      </c>
      <c r="C119" s="253">
        <v>9</v>
      </c>
      <c r="D119" s="253">
        <v>8</v>
      </c>
      <c r="E119" s="253">
        <v>7</v>
      </c>
      <c r="F119" s="253">
        <v>9</v>
      </c>
      <c r="G119" s="253">
        <v>10</v>
      </c>
      <c r="H119" s="253">
        <v>10</v>
      </c>
      <c r="I119" s="253">
        <v>9</v>
      </c>
      <c r="J119" s="253">
        <v>8</v>
      </c>
      <c r="K119" s="253"/>
      <c r="L119" s="253">
        <v>9</v>
      </c>
      <c r="M119" s="253">
        <v>8</v>
      </c>
      <c r="N119" s="253">
        <v>8</v>
      </c>
      <c r="O119" s="253">
        <v>7</v>
      </c>
      <c r="P119" s="253">
        <v>8</v>
      </c>
      <c r="Q119" s="253">
        <v>9</v>
      </c>
      <c r="R119" s="253">
        <v>10</v>
      </c>
      <c r="S119" s="253">
        <v>9</v>
      </c>
      <c r="T119" s="253">
        <v>9</v>
      </c>
      <c r="U119" s="253">
        <v>9</v>
      </c>
      <c r="V119" s="253">
        <v>8</v>
      </c>
      <c r="W119" s="253">
        <v>10</v>
      </c>
      <c r="X119" s="253">
        <v>7</v>
      </c>
      <c r="Y119" s="253">
        <v>10</v>
      </c>
      <c r="Z119" s="253">
        <v>10</v>
      </c>
      <c r="AA119" s="253">
        <v>8</v>
      </c>
      <c r="AB119" s="253" t="s">
        <v>177</v>
      </c>
      <c r="AC119" s="253" t="s">
        <v>177</v>
      </c>
      <c r="AD119" s="253"/>
      <c r="AE119" s="253" t="s">
        <v>177</v>
      </c>
      <c r="AF119" s="253" t="s">
        <v>177</v>
      </c>
      <c r="AG119" s="253" t="s">
        <v>177</v>
      </c>
      <c r="AH119" s="253"/>
      <c r="AI119" s="253"/>
      <c r="AJ119" s="253"/>
      <c r="AK119" s="253"/>
      <c r="AL119" s="253"/>
      <c r="AM119" s="253"/>
      <c r="AN119" s="253"/>
      <c r="AO119" s="253"/>
      <c r="AP119" s="253"/>
      <c r="AQ119" s="253"/>
      <c r="AR119" s="253"/>
      <c r="AS119" s="253"/>
      <c r="AT119" s="253"/>
      <c r="AU119" s="253"/>
      <c r="AV119" s="253"/>
      <c r="AW119" s="253"/>
      <c r="AX119" s="253"/>
      <c r="AY119" s="253"/>
      <c r="AZ119" s="253"/>
      <c r="BA119" s="253"/>
      <c r="BB119" s="253" t="s">
        <v>177</v>
      </c>
      <c r="BC119" s="253"/>
      <c r="BD119" s="253"/>
      <c r="BE119" s="253"/>
      <c r="BF119" s="253"/>
      <c r="BG119" s="253"/>
      <c r="BH119" s="253"/>
      <c r="BI119" s="253"/>
      <c r="BJ119" s="253"/>
      <c r="BK119" s="253"/>
      <c r="BL119" s="253"/>
      <c r="BM119" s="253"/>
      <c r="BN119" s="253"/>
      <c r="BO119" s="253"/>
      <c r="BP119" s="253"/>
      <c r="BQ119" s="253"/>
      <c r="BR119" s="253"/>
      <c r="BS119" s="253"/>
      <c r="BT119" s="253">
        <v>9</v>
      </c>
      <c r="BU119" s="253"/>
      <c r="BV119" s="253"/>
    </row>
    <row r="120" spans="1:74" x14ac:dyDescent="0.2">
      <c r="A120" s="250">
        <v>4</v>
      </c>
      <c r="B120" s="248" t="s">
        <v>1306</v>
      </c>
      <c r="C120" s="253">
        <v>8</v>
      </c>
      <c r="D120" s="253">
        <v>9</v>
      </c>
      <c r="E120" s="253">
        <v>8</v>
      </c>
      <c r="F120" s="253">
        <v>6</v>
      </c>
      <c r="G120" s="253">
        <v>10</v>
      </c>
      <c r="H120" s="253">
        <v>8</v>
      </c>
      <c r="I120" s="253">
        <v>8</v>
      </c>
      <c r="J120" s="253">
        <v>8</v>
      </c>
      <c r="K120" s="253">
        <v>7</v>
      </c>
      <c r="L120" s="253">
        <v>10</v>
      </c>
      <c r="M120" s="253">
        <v>10</v>
      </c>
      <c r="N120" s="253">
        <v>8</v>
      </c>
      <c r="O120" s="253">
        <v>10</v>
      </c>
      <c r="P120" s="253">
        <v>8</v>
      </c>
      <c r="Q120" s="253">
        <v>9</v>
      </c>
      <c r="R120" s="253">
        <v>9</v>
      </c>
      <c r="S120" s="253">
        <v>9</v>
      </c>
      <c r="T120" s="253">
        <v>9</v>
      </c>
      <c r="U120" s="253" t="s">
        <v>177</v>
      </c>
      <c r="V120" s="253" t="s">
        <v>177</v>
      </c>
      <c r="W120" s="253">
        <v>9</v>
      </c>
      <c r="X120" s="253">
        <v>7</v>
      </c>
      <c r="Y120" s="253">
        <v>9</v>
      </c>
      <c r="Z120" s="253"/>
      <c r="AA120" s="253">
        <v>9</v>
      </c>
      <c r="AB120" s="253" t="s">
        <v>177</v>
      </c>
      <c r="AC120" s="253"/>
      <c r="AD120" s="253"/>
      <c r="AE120" s="253" t="s">
        <v>177</v>
      </c>
      <c r="AF120" s="253">
        <v>10</v>
      </c>
      <c r="AG120" s="253" t="s">
        <v>177</v>
      </c>
      <c r="AH120" s="253"/>
      <c r="AI120" s="253"/>
      <c r="AJ120" s="253"/>
      <c r="AK120" s="253"/>
      <c r="AL120" s="253"/>
      <c r="AM120" s="253"/>
      <c r="AN120" s="253"/>
      <c r="AO120" s="253"/>
      <c r="AP120" s="253"/>
      <c r="AQ120" s="253"/>
      <c r="AR120" s="253"/>
      <c r="AS120" s="253"/>
      <c r="AT120" s="253"/>
      <c r="AU120" s="253"/>
      <c r="AV120" s="253"/>
      <c r="AW120" s="253"/>
      <c r="AX120" s="253"/>
      <c r="AY120" s="253"/>
      <c r="AZ120" s="253"/>
      <c r="BA120" s="253"/>
      <c r="BB120" s="253">
        <v>8</v>
      </c>
      <c r="BC120" s="253"/>
      <c r="BD120" s="253"/>
      <c r="BE120" s="253"/>
      <c r="BF120" s="253"/>
      <c r="BG120" s="253"/>
      <c r="BH120" s="253">
        <v>9</v>
      </c>
      <c r="BI120" s="253"/>
      <c r="BJ120" s="253"/>
      <c r="BK120" s="253"/>
      <c r="BL120" s="253"/>
      <c r="BM120" s="253"/>
      <c r="BN120" s="253"/>
      <c r="BO120" s="253"/>
      <c r="BP120" s="253"/>
      <c r="BQ120" s="253"/>
      <c r="BR120" s="253"/>
      <c r="BS120" s="253"/>
      <c r="BT120" s="253">
        <v>10</v>
      </c>
      <c r="BU120" s="253"/>
      <c r="BV120" s="253"/>
    </row>
    <row r="121" spans="1:74" x14ac:dyDescent="0.2">
      <c r="A121" s="250">
        <v>5</v>
      </c>
      <c r="B121" s="248" t="s">
        <v>1307</v>
      </c>
      <c r="C121" s="253">
        <v>10</v>
      </c>
      <c r="D121" s="253">
        <v>10</v>
      </c>
      <c r="E121" s="253">
        <v>9</v>
      </c>
      <c r="F121" s="253">
        <v>9</v>
      </c>
      <c r="G121" s="253">
        <v>9</v>
      </c>
      <c r="H121" s="253">
        <v>10</v>
      </c>
      <c r="I121" s="253">
        <v>6</v>
      </c>
      <c r="J121" s="253">
        <v>9</v>
      </c>
      <c r="K121" s="253">
        <v>9</v>
      </c>
      <c r="L121" s="253">
        <v>10</v>
      </c>
      <c r="M121" s="253">
        <v>8</v>
      </c>
      <c r="N121" s="253">
        <v>8</v>
      </c>
      <c r="O121" s="253">
        <v>9</v>
      </c>
      <c r="P121" s="253">
        <v>9</v>
      </c>
      <c r="Q121" s="253">
        <v>8</v>
      </c>
      <c r="R121" s="253">
        <v>10</v>
      </c>
      <c r="S121" s="253">
        <v>9</v>
      </c>
      <c r="T121" s="253">
        <v>10</v>
      </c>
      <c r="U121" s="253">
        <v>9</v>
      </c>
      <c r="V121" s="253">
        <v>10</v>
      </c>
      <c r="W121" s="253">
        <v>10</v>
      </c>
      <c r="X121" s="253">
        <v>9</v>
      </c>
      <c r="Y121" s="253">
        <v>9</v>
      </c>
      <c r="Z121" s="253">
        <v>10</v>
      </c>
      <c r="AA121" s="253">
        <v>9</v>
      </c>
      <c r="AB121" s="253" t="s">
        <v>177</v>
      </c>
      <c r="AC121" s="253" t="s">
        <v>177</v>
      </c>
      <c r="AD121" s="253" t="s">
        <v>177</v>
      </c>
      <c r="AE121" s="253" t="s">
        <v>177</v>
      </c>
      <c r="AF121" s="253">
        <v>10</v>
      </c>
      <c r="AG121" s="253" t="s">
        <v>177</v>
      </c>
      <c r="AH121" s="253"/>
      <c r="AI121" s="253"/>
      <c r="AJ121" s="253"/>
      <c r="AK121" s="253"/>
      <c r="AL121" s="253"/>
      <c r="AM121" s="253"/>
      <c r="AN121" s="253"/>
      <c r="AO121" s="253"/>
      <c r="AP121" s="253"/>
      <c r="AQ121" s="253"/>
      <c r="AR121" s="253"/>
      <c r="AS121" s="253"/>
      <c r="AT121" s="253"/>
      <c r="AU121" s="253"/>
      <c r="AV121" s="253"/>
      <c r="AW121" s="253"/>
      <c r="AX121" s="253"/>
      <c r="AY121" s="253"/>
      <c r="AZ121" s="253"/>
      <c r="BA121" s="253"/>
      <c r="BB121" s="253">
        <v>10</v>
      </c>
      <c r="BC121" s="253"/>
      <c r="BD121" s="253"/>
      <c r="BE121" s="253"/>
      <c r="BF121" s="253" t="s">
        <v>177</v>
      </c>
      <c r="BG121" s="253"/>
      <c r="BH121" s="253">
        <v>8</v>
      </c>
      <c r="BI121" s="253"/>
      <c r="BJ121" s="253"/>
      <c r="BK121" s="253"/>
      <c r="BL121" s="253" t="s">
        <v>177</v>
      </c>
      <c r="BM121" s="253"/>
      <c r="BN121" s="253"/>
      <c r="BO121" s="253"/>
      <c r="BP121" s="253"/>
      <c r="BQ121" s="253"/>
      <c r="BR121" s="253"/>
      <c r="BS121" s="253"/>
      <c r="BT121" s="253">
        <v>9</v>
      </c>
      <c r="BU121" s="253"/>
      <c r="BV121" s="253"/>
    </row>
    <row r="122" spans="1:74" x14ac:dyDescent="0.2">
      <c r="A122" s="250">
        <v>5</v>
      </c>
      <c r="B122" s="248" t="s">
        <v>1308</v>
      </c>
      <c r="C122" s="253">
        <v>8</v>
      </c>
      <c r="D122" s="253">
        <v>8</v>
      </c>
      <c r="E122" s="253">
        <v>7</v>
      </c>
      <c r="F122" s="253">
        <v>9</v>
      </c>
      <c r="G122" s="253">
        <v>8</v>
      </c>
      <c r="H122" s="253">
        <v>9</v>
      </c>
      <c r="I122" s="253">
        <v>8</v>
      </c>
      <c r="J122" s="253">
        <v>8</v>
      </c>
      <c r="K122" s="253">
        <v>7</v>
      </c>
      <c r="L122" s="253">
        <v>9</v>
      </c>
      <c r="M122" s="253">
        <v>8</v>
      </c>
      <c r="N122" s="253">
        <v>9</v>
      </c>
      <c r="O122" s="253">
        <v>9</v>
      </c>
      <c r="P122" s="253">
        <v>8</v>
      </c>
      <c r="Q122" s="253">
        <v>7</v>
      </c>
      <c r="R122" s="253">
        <v>7</v>
      </c>
      <c r="S122" s="253">
        <v>8</v>
      </c>
      <c r="T122" s="253">
        <v>9</v>
      </c>
      <c r="U122" s="253">
        <v>8</v>
      </c>
      <c r="V122" s="253">
        <v>7</v>
      </c>
      <c r="W122" s="253">
        <v>8</v>
      </c>
      <c r="X122" s="253" t="s">
        <v>191</v>
      </c>
      <c r="Y122" s="253">
        <v>7</v>
      </c>
      <c r="Z122" s="253"/>
      <c r="AA122" s="253"/>
      <c r="AB122" s="253"/>
      <c r="AC122" s="253" t="s">
        <v>177</v>
      </c>
      <c r="AD122" s="253"/>
      <c r="AE122" s="253" t="s">
        <v>177</v>
      </c>
      <c r="AF122" s="253"/>
      <c r="AG122" s="253" t="s">
        <v>177</v>
      </c>
      <c r="AH122" s="253"/>
      <c r="AI122" s="253"/>
      <c r="AJ122" s="253"/>
      <c r="AK122" s="253" t="s">
        <v>177</v>
      </c>
      <c r="AL122" s="253"/>
      <c r="AM122" s="253"/>
      <c r="AN122" s="253"/>
      <c r="AO122" s="253"/>
      <c r="AP122" s="253"/>
      <c r="AQ122" s="253">
        <v>8</v>
      </c>
      <c r="AR122" s="253"/>
      <c r="AS122" s="253"/>
      <c r="AT122" s="253"/>
      <c r="AU122" s="253"/>
      <c r="AV122" s="253"/>
      <c r="AW122" s="253"/>
      <c r="AX122" s="253"/>
      <c r="AY122" s="253"/>
      <c r="AZ122" s="253"/>
      <c r="BA122" s="253"/>
      <c r="BB122" s="253">
        <v>7</v>
      </c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/>
      <c r="BM122" s="253"/>
      <c r="BN122" s="253"/>
      <c r="BO122" s="253"/>
      <c r="BP122" s="253" t="s">
        <v>177</v>
      </c>
      <c r="BQ122" s="253"/>
      <c r="BR122" s="253"/>
      <c r="BS122" s="253"/>
      <c r="BT122" s="253">
        <v>8</v>
      </c>
      <c r="BU122" s="253"/>
      <c r="BV122" s="253"/>
    </row>
    <row r="123" spans="1:74" x14ac:dyDescent="0.2">
      <c r="A123" s="250">
        <v>5</v>
      </c>
      <c r="B123" s="248" t="s">
        <v>1309</v>
      </c>
      <c r="C123" s="253">
        <v>9</v>
      </c>
      <c r="D123" s="253">
        <v>9</v>
      </c>
      <c r="E123" s="253">
        <v>7</v>
      </c>
      <c r="F123" s="253">
        <v>9</v>
      </c>
      <c r="G123" s="253">
        <v>9</v>
      </c>
      <c r="H123" s="253">
        <v>10</v>
      </c>
      <c r="I123" s="253">
        <v>9</v>
      </c>
      <c r="J123" s="253">
        <v>8</v>
      </c>
      <c r="K123" s="253">
        <v>9</v>
      </c>
      <c r="L123" s="253">
        <v>10</v>
      </c>
      <c r="M123" s="253">
        <v>9</v>
      </c>
      <c r="N123" s="253">
        <v>8</v>
      </c>
      <c r="O123" s="253">
        <v>9</v>
      </c>
      <c r="P123" s="253">
        <v>9</v>
      </c>
      <c r="Q123" s="253">
        <v>8</v>
      </c>
      <c r="R123" s="253">
        <v>9</v>
      </c>
      <c r="S123" s="253">
        <v>10</v>
      </c>
      <c r="T123" s="253">
        <v>10</v>
      </c>
      <c r="U123" s="253">
        <v>10</v>
      </c>
      <c r="V123" s="253">
        <v>10</v>
      </c>
      <c r="W123" s="253">
        <v>10</v>
      </c>
      <c r="X123" s="253">
        <v>7</v>
      </c>
      <c r="Y123" s="253">
        <v>9</v>
      </c>
      <c r="Z123" s="253">
        <v>10</v>
      </c>
      <c r="AA123" s="253">
        <v>9</v>
      </c>
      <c r="AB123" s="253" t="s">
        <v>177</v>
      </c>
      <c r="AC123" s="253" t="s">
        <v>177</v>
      </c>
      <c r="AD123" s="253" t="s">
        <v>177</v>
      </c>
      <c r="AE123" s="253" t="s">
        <v>177</v>
      </c>
      <c r="AF123" s="253">
        <v>9</v>
      </c>
      <c r="AG123" s="253" t="s">
        <v>177</v>
      </c>
      <c r="AH123" s="253"/>
      <c r="AI123" s="253"/>
      <c r="AJ123" s="253"/>
      <c r="AK123" s="253"/>
      <c r="AL123" s="253"/>
      <c r="AM123" s="253"/>
      <c r="AN123" s="253"/>
      <c r="AO123" s="253"/>
      <c r="AP123" s="253"/>
      <c r="AQ123" s="253"/>
      <c r="AR123" s="253"/>
      <c r="AS123" s="253"/>
      <c r="AT123" s="253"/>
      <c r="AU123" s="253"/>
      <c r="AV123" s="253"/>
      <c r="AW123" s="253"/>
      <c r="AX123" s="253"/>
      <c r="AY123" s="253"/>
      <c r="AZ123" s="253"/>
      <c r="BA123" s="253"/>
      <c r="BB123" s="253">
        <v>10</v>
      </c>
      <c r="BC123" s="253"/>
      <c r="BD123" s="253"/>
      <c r="BE123" s="253">
        <v>10</v>
      </c>
      <c r="BF123" s="253"/>
      <c r="BG123" s="253"/>
      <c r="BH123" s="253"/>
      <c r="BI123" s="253"/>
      <c r="BJ123" s="253">
        <v>10</v>
      </c>
      <c r="BK123" s="253"/>
      <c r="BL123" s="253" t="s">
        <v>177</v>
      </c>
      <c r="BM123" s="253"/>
      <c r="BN123" s="253"/>
      <c r="BO123" s="253"/>
      <c r="BP123" s="253"/>
      <c r="BQ123" s="253"/>
      <c r="BR123" s="253"/>
      <c r="BS123" s="253"/>
      <c r="BT123" s="253">
        <v>9</v>
      </c>
      <c r="BU123" s="253"/>
      <c r="BV123" s="253"/>
    </row>
    <row r="124" spans="1:74" x14ac:dyDescent="0.2">
      <c r="A124" s="250">
        <v>5</v>
      </c>
      <c r="B124" s="248" t="s">
        <v>1310</v>
      </c>
      <c r="C124" s="253">
        <v>7</v>
      </c>
      <c r="D124" s="253">
        <v>8</v>
      </c>
      <c r="E124" s="253">
        <v>8</v>
      </c>
      <c r="F124" s="253">
        <v>9</v>
      </c>
      <c r="G124" s="253">
        <v>8</v>
      </c>
      <c r="H124" s="253"/>
      <c r="I124" s="253">
        <v>9</v>
      </c>
      <c r="J124" s="253">
        <v>9</v>
      </c>
      <c r="K124" s="253"/>
      <c r="L124" s="253">
        <v>9</v>
      </c>
      <c r="M124" s="253">
        <v>10</v>
      </c>
      <c r="N124" s="253">
        <v>10</v>
      </c>
      <c r="O124" s="253">
        <v>8</v>
      </c>
      <c r="P124" s="253">
        <v>8</v>
      </c>
      <c r="Q124" s="253">
        <v>8</v>
      </c>
      <c r="R124" s="253">
        <v>7</v>
      </c>
      <c r="S124" s="253">
        <v>7</v>
      </c>
      <c r="T124" s="253">
        <v>8</v>
      </c>
      <c r="U124" s="253">
        <v>9</v>
      </c>
      <c r="V124" s="253">
        <v>7</v>
      </c>
      <c r="W124" s="253" t="s">
        <v>177</v>
      </c>
      <c r="X124" s="253"/>
      <c r="Y124" s="253"/>
      <c r="Z124" s="253" t="s">
        <v>177</v>
      </c>
      <c r="AA124" s="253"/>
      <c r="AB124" s="253"/>
      <c r="AC124" s="253"/>
      <c r="AD124" s="253"/>
      <c r="AE124" s="253" t="s">
        <v>177</v>
      </c>
      <c r="AF124" s="253"/>
      <c r="AG124" s="253"/>
      <c r="AH124" s="253"/>
      <c r="AI124" s="253"/>
      <c r="AJ124" s="253"/>
      <c r="AK124" s="253"/>
      <c r="AL124" s="253"/>
      <c r="AM124" s="253"/>
      <c r="AN124" s="253"/>
      <c r="AO124" s="253"/>
      <c r="AP124" s="253"/>
      <c r="AQ124" s="253"/>
      <c r="AR124" s="253"/>
      <c r="AS124" s="253"/>
      <c r="AT124" s="253"/>
      <c r="AU124" s="253"/>
      <c r="AV124" s="253"/>
      <c r="AW124" s="253"/>
      <c r="AX124" s="253"/>
      <c r="AY124" s="253"/>
      <c r="AZ124" s="253"/>
      <c r="BA124" s="253"/>
      <c r="BB124" s="253"/>
      <c r="BC124" s="253"/>
      <c r="BD124" s="253"/>
      <c r="BE124" s="253"/>
      <c r="BF124" s="253"/>
      <c r="BG124" s="253"/>
      <c r="BH124" s="253"/>
      <c r="BI124" s="253"/>
      <c r="BJ124" s="253"/>
      <c r="BK124" s="253"/>
      <c r="BL124" s="253"/>
      <c r="BM124" s="253"/>
      <c r="BN124" s="253"/>
      <c r="BO124" s="253"/>
      <c r="BP124" s="253"/>
      <c r="BQ124" s="253"/>
      <c r="BR124" s="253"/>
      <c r="BS124" s="253"/>
      <c r="BT124" s="253">
        <v>8</v>
      </c>
      <c r="BU124" s="253"/>
      <c r="BV124" s="253"/>
    </row>
    <row r="125" spans="1:74" x14ac:dyDescent="0.2">
      <c r="A125" s="250">
        <v>5</v>
      </c>
      <c r="B125" s="248" t="s">
        <v>1311</v>
      </c>
      <c r="C125" s="253">
        <v>8</v>
      </c>
      <c r="D125" s="253">
        <v>9</v>
      </c>
      <c r="E125" s="253">
        <v>9</v>
      </c>
      <c r="F125" s="253">
        <v>9</v>
      </c>
      <c r="G125" s="253">
        <v>10</v>
      </c>
      <c r="H125" s="253">
        <v>9</v>
      </c>
      <c r="I125" s="253">
        <v>8</v>
      </c>
      <c r="J125" s="253">
        <v>9</v>
      </c>
      <c r="K125" s="253">
        <v>10</v>
      </c>
      <c r="L125" s="253">
        <v>9</v>
      </c>
      <c r="M125" s="253">
        <v>9</v>
      </c>
      <c r="N125" s="253">
        <v>9</v>
      </c>
      <c r="O125" s="253">
        <v>9</v>
      </c>
      <c r="P125" s="253">
        <v>10</v>
      </c>
      <c r="Q125" s="253">
        <v>9</v>
      </c>
      <c r="R125" s="253">
        <v>10</v>
      </c>
      <c r="S125" s="253">
        <v>10</v>
      </c>
      <c r="T125" s="253">
        <v>9</v>
      </c>
      <c r="U125" s="253">
        <v>10</v>
      </c>
      <c r="V125" s="253" t="s">
        <v>177</v>
      </c>
      <c r="W125" s="253">
        <v>7</v>
      </c>
      <c r="X125" s="253">
        <v>9</v>
      </c>
      <c r="Y125" s="253">
        <v>9</v>
      </c>
      <c r="Z125" s="253" t="s">
        <v>177</v>
      </c>
      <c r="AA125" s="253">
        <v>7</v>
      </c>
      <c r="AB125" s="253"/>
      <c r="AC125" s="253"/>
      <c r="AD125" s="253"/>
      <c r="AE125" s="253" t="s">
        <v>177</v>
      </c>
      <c r="AF125" s="253" t="s">
        <v>177</v>
      </c>
      <c r="AG125" s="253" t="s">
        <v>177</v>
      </c>
      <c r="AH125" s="253"/>
      <c r="AI125" s="253"/>
      <c r="AJ125" s="253"/>
      <c r="AK125" s="253"/>
      <c r="AL125" s="253"/>
      <c r="AM125" s="253"/>
      <c r="AN125" s="253"/>
      <c r="AO125" s="253"/>
      <c r="AP125" s="253"/>
      <c r="AQ125" s="253"/>
      <c r="AR125" s="253"/>
      <c r="AS125" s="253"/>
      <c r="AT125" s="253"/>
      <c r="AU125" s="253"/>
      <c r="AV125" s="253"/>
      <c r="AW125" s="253"/>
      <c r="AX125" s="253"/>
      <c r="AY125" s="253"/>
      <c r="AZ125" s="253"/>
      <c r="BA125" s="253"/>
      <c r="BB125" s="253">
        <v>9</v>
      </c>
      <c r="BC125" s="253"/>
      <c r="BD125" s="253"/>
      <c r="BE125" s="253"/>
      <c r="BF125" s="253"/>
      <c r="BG125" s="253"/>
      <c r="BH125" s="253"/>
      <c r="BI125" s="253"/>
      <c r="BJ125" s="253"/>
      <c r="BK125" s="253">
        <v>9</v>
      </c>
      <c r="BL125" s="253">
        <v>10</v>
      </c>
      <c r="BM125" s="253"/>
      <c r="BN125" s="253"/>
      <c r="BO125" s="253"/>
      <c r="BP125" s="253"/>
      <c r="BQ125" s="253"/>
      <c r="BR125" s="253"/>
      <c r="BS125" s="253"/>
      <c r="BT125" s="253">
        <v>9</v>
      </c>
      <c r="BU125" s="253"/>
      <c r="BV125" s="253"/>
    </row>
    <row r="126" spans="1:74" x14ac:dyDescent="0.2">
      <c r="A126" s="250">
        <v>5</v>
      </c>
      <c r="B126" s="248" t="s">
        <v>1312</v>
      </c>
      <c r="C126" s="253">
        <v>8</v>
      </c>
      <c r="D126" s="253">
        <v>9</v>
      </c>
      <c r="E126" s="253">
        <v>7</v>
      </c>
      <c r="F126" s="253">
        <v>9</v>
      </c>
      <c r="G126" s="253">
        <v>7</v>
      </c>
      <c r="H126" s="253">
        <v>9</v>
      </c>
      <c r="I126" s="253">
        <v>8</v>
      </c>
      <c r="J126" s="253">
        <v>8</v>
      </c>
      <c r="K126" s="253">
        <v>6</v>
      </c>
      <c r="L126" s="253">
        <v>9</v>
      </c>
      <c r="M126" s="253">
        <v>10</v>
      </c>
      <c r="N126" s="253">
        <v>8</v>
      </c>
      <c r="O126" s="253">
        <v>9</v>
      </c>
      <c r="P126" s="253">
        <v>9</v>
      </c>
      <c r="Q126" s="253">
        <v>7</v>
      </c>
      <c r="R126" s="253">
        <v>8</v>
      </c>
      <c r="S126" s="253">
        <v>8</v>
      </c>
      <c r="T126" s="253">
        <v>9</v>
      </c>
      <c r="U126" s="253">
        <v>10</v>
      </c>
      <c r="V126" s="253">
        <v>9</v>
      </c>
      <c r="W126" s="253">
        <v>9</v>
      </c>
      <c r="X126" s="253">
        <v>9</v>
      </c>
      <c r="Y126" s="253">
        <v>10</v>
      </c>
      <c r="Z126" s="253">
        <v>8</v>
      </c>
      <c r="AA126" s="253">
        <v>8</v>
      </c>
      <c r="AB126" s="253">
        <v>10</v>
      </c>
      <c r="AC126" s="253">
        <v>9</v>
      </c>
      <c r="AD126" s="253" t="s">
        <v>177</v>
      </c>
      <c r="AE126" s="253">
        <v>8</v>
      </c>
      <c r="AF126" s="253" t="s">
        <v>177</v>
      </c>
      <c r="AG126" s="253">
        <v>9</v>
      </c>
      <c r="AH126" s="253"/>
      <c r="AI126" s="253"/>
      <c r="AJ126" s="253" t="s">
        <v>177</v>
      </c>
      <c r="AK126" s="253"/>
      <c r="AL126" s="253"/>
      <c r="AM126" s="253"/>
      <c r="AN126" s="253"/>
      <c r="AO126" s="253"/>
      <c r="AP126" s="253"/>
      <c r="AQ126" s="253"/>
      <c r="AR126" s="253" t="s">
        <v>177</v>
      </c>
      <c r="AS126" s="253"/>
      <c r="AT126" s="253"/>
      <c r="AU126" s="253"/>
      <c r="AV126" s="253"/>
      <c r="AW126" s="253"/>
      <c r="AX126" s="253"/>
      <c r="AY126" s="253"/>
      <c r="AZ126" s="253"/>
      <c r="BA126" s="253"/>
      <c r="BB126" s="253">
        <v>10</v>
      </c>
      <c r="BC126" s="253"/>
      <c r="BD126" s="253"/>
      <c r="BE126" s="253"/>
      <c r="BF126" s="253"/>
      <c r="BG126" s="253"/>
      <c r="BH126" s="253"/>
      <c r="BI126" s="253"/>
      <c r="BJ126" s="253"/>
      <c r="BK126" s="253"/>
      <c r="BL126" s="253"/>
      <c r="BM126" s="253"/>
      <c r="BN126" s="253"/>
      <c r="BO126" s="253"/>
      <c r="BP126" s="253"/>
      <c r="BQ126" s="253"/>
      <c r="BR126" s="253"/>
      <c r="BS126" s="253"/>
      <c r="BT126" s="253">
        <v>8</v>
      </c>
      <c r="BU126" s="253" t="s">
        <v>177</v>
      </c>
      <c r="BV126" s="253"/>
    </row>
    <row r="127" spans="1:74" x14ac:dyDescent="0.2">
      <c r="A127" s="250">
        <v>5</v>
      </c>
      <c r="B127" s="248" t="s">
        <v>1313</v>
      </c>
      <c r="C127" s="253">
        <v>10</v>
      </c>
      <c r="D127" s="253">
        <v>10</v>
      </c>
      <c r="E127" s="253">
        <v>8</v>
      </c>
      <c r="F127" s="253">
        <v>9</v>
      </c>
      <c r="G127" s="253">
        <v>10</v>
      </c>
      <c r="H127" s="253">
        <v>9</v>
      </c>
      <c r="I127" s="253">
        <v>9</v>
      </c>
      <c r="J127" s="253">
        <v>10</v>
      </c>
      <c r="K127" s="253">
        <v>9</v>
      </c>
      <c r="L127" s="253">
        <v>10</v>
      </c>
      <c r="M127" s="253">
        <v>10</v>
      </c>
      <c r="N127" s="253">
        <v>10</v>
      </c>
      <c r="O127" s="253">
        <v>10</v>
      </c>
      <c r="P127" s="253">
        <v>9</v>
      </c>
      <c r="Q127" s="253">
        <v>9</v>
      </c>
      <c r="R127" s="253">
        <v>8</v>
      </c>
      <c r="S127" s="253">
        <v>9</v>
      </c>
      <c r="T127" s="253">
        <v>10</v>
      </c>
      <c r="U127" s="253">
        <v>10</v>
      </c>
      <c r="V127" s="253">
        <v>9</v>
      </c>
      <c r="W127" s="253">
        <v>9</v>
      </c>
      <c r="X127" s="253">
        <v>7</v>
      </c>
      <c r="Y127" s="253">
        <v>10</v>
      </c>
      <c r="Z127" s="253">
        <v>9</v>
      </c>
      <c r="AA127" s="253">
        <v>9</v>
      </c>
      <c r="AB127" s="253">
        <v>10</v>
      </c>
      <c r="AC127" s="253">
        <v>9</v>
      </c>
      <c r="AD127" s="253" t="s">
        <v>177</v>
      </c>
      <c r="AE127" s="253">
        <v>10</v>
      </c>
      <c r="AF127" s="253" t="s">
        <v>177</v>
      </c>
      <c r="AG127" s="253">
        <v>10</v>
      </c>
      <c r="AH127" s="253"/>
      <c r="AI127" s="253"/>
      <c r="AJ127" s="253" t="s">
        <v>177</v>
      </c>
      <c r="AK127" s="253"/>
      <c r="AL127" s="253"/>
      <c r="AM127" s="253"/>
      <c r="AN127" s="253"/>
      <c r="AO127" s="253"/>
      <c r="AP127" s="253"/>
      <c r="AQ127" s="253"/>
      <c r="AR127" s="253" t="s">
        <v>177</v>
      </c>
      <c r="AS127" s="253"/>
      <c r="AT127" s="253"/>
      <c r="AU127" s="253"/>
      <c r="AV127" s="253"/>
      <c r="AW127" s="253"/>
      <c r="AX127" s="253"/>
      <c r="AY127" s="253"/>
      <c r="AZ127" s="253"/>
      <c r="BA127" s="253"/>
      <c r="BB127" s="253">
        <v>10</v>
      </c>
      <c r="BC127" s="253"/>
      <c r="BD127" s="253"/>
      <c r="BE127" s="253" t="s">
        <v>177</v>
      </c>
      <c r="BF127" s="253"/>
      <c r="BG127" s="253"/>
      <c r="BH127" s="253">
        <v>9</v>
      </c>
      <c r="BI127" s="253"/>
      <c r="BJ127" s="253"/>
      <c r="BK127" s="253"/>
      <c r="BL127" s="253"/>
      <c r="BM127" s="253"/>
      <c r="BN127" s="253"/>
      <c r="BO127" s="253"/>
      <c r="BP127" s="253"/>
      <c r="BQ127" s="253"/>
      <c r="BR127" s="253"/>
      <c r="BS127" s="253"/>
      <c r="BT127" s="253">
        <v>10</v>
      </c>
      <c r="BU127" s="253" t="s">
        <v>177</v>
      </c>
      <c r="BV127" s="253"/>
    </row>
    <row r="128" spans="1:74" ht="25.5" x14ac:dyDescent="0.2">
      <c r="A128" s="250">
        <v>6</v>
      </c>
      <c r="B128" s="248" t="s">
        <v>1314</v>
      </c>
      <c r="C128" s="253">
        <v>10</v>
      </c>
      <c r="D128" s="253">
        <v>9</v>
      </c>
      <c r="E128" s="253">
        <v>10</v>
      </c>
      <c r="F128" s="253">
        <v>10</v>
      </c>
      <c r="G128" s="253">
        <v>10</v>
      </c>
      <c r="H128" s="253">
        <v>10</v>
      </c>
      <c r="I128" s="253">
        <v>9</v>
      </c>
      <c r="J128" s="253">
        <v>9</v>
      </c>
      <c r="K128" s="253">
        <v>9</v>
      </c>
      <c r="L128" s="253">
        <v>10</v>
      </c>
      <c r="M128" s="253">
        <v>10</v>
      </c>
      <c r="N128" s="253">
        <v>10</v>
      </c>
      <c r="O128" s="253">
        <v>10</v>
      </c>
      <c r="P128" s="253">
        <v>10</v>
      </c>
      <c r="Q128" s="253">
        <v>10</v>
      </c>
      <c r="R128" s="253">
        <v>9</v>
      </c>
      <c r="S128" s="253">
        <v>9</v>
      </c>
      <c r="T128" s="253">
        <v>8</v>
      </c>
      <c r="U128" s="253">
        <v>10</v>
      </c>
      <c r="V128" s="253">
        <v>10</v>
      </c>
      <c r="W128" s="253">
        <v>10</v>
      </c>
      <c r="X128" s="253">
        <v>8</v>
      </c>
      <c r="Y128" s="253">
        <v>9</v>
      </c>
      <c r="Z128" s="253">
        <v>9</v>
      </c>
      <c r="AA128" s="253">
        <v>10</v>
      </c>
      <c r="AB128" s="253">
        <v>10</v>
      </c>
      <c r="AC128" s="253">
        <v>10</v>
      </c>
      <c r="AD128" s="253"/>
      <c r="AE128" s="253">
        <v>10</v>
      </c>
      <c r="AF128" s="253">
        <v>10</v>
      </c>
      <c r="AG128" s="253" t="s">
        <v>177</v>
      </c>
      <c r="AH128" s="253"/>
      <c r="AI128" s="253"/>
      <c r="AJ128" s="253"/>
      <c r="AK128" s="253"/>
      <c r="AL128" s="253"/>
      <c r="AM128" s="253"/>
      <c r="AN128" s="253"/>
      <c r="AO128" s="253"/>
      <c r="AP128" s="253"/>
      <c r="AQ128" s="253"/>
      <c r="AR128" s="253"/>
      <c r="AS128" s="253"/>
      <c r="AT128" s="253" t="s">
        <v>177</v>
      </c>
      <c r="AU128" s="253"/>
      <c r="AV128" s="253"/>
      <c r="AW128" s="253"/>
      <c r="AX128" s="253"/>
      <c r="AY128" s="253"/>
      <c r="AZ128" s="253"/>
      <c r="BA128" s="253"/>
      <c r="BB128" s="253">
        <v>9</v>
      </c>
      <c r="BC128" s="253"/>
      <c r="BD128" s="253"/>
      <c r="BE128" s="253"/>
      <c r="BF128" s="253">
        <v>9</v>
      </c>
      <c r="BG128" s="253"/>
      <c r="BH128" s="253" t="s">
        <v>177</v>
      </c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>
        <v>10</v>
      </c>
      <c r="BU128" s="253"/>
      <c r="BV128" s="253"/>
    </row>
    <row r="129" spans="1:74" x14ac:dyDescent="0.2">
      <c r="A129" s="250">
        <v>6</v>
      </c>
      <c r="B129" s="248" t="s">
        <v>1315</v>
      </c>
      <c r="C129" s="253">
        <v>10</v>
      </c>
      <c r="D129" s="253">
        <v>9</v>
      </c>
      <c r="E129" s="253">
        <v>10</v>
      </c>
      <c r="F129" s="253">
        <v>9</v>
      </c>
      <c r="G129" s="253">
        <v>10</v>
      </c>
      <c r="H129" s="253">
        <v>10</v>
      </c>
      <c r="I129" s="253">
        <v>8</v>
      </c>
      <c r="J129" s="253">
        <v>9</v>
      </c>
      <c r="K129" s="253">
        <v>8</v>
      </c>
      <c r="L129" s="253">
        <v>10</v>
      </c>
      <c r="M129" s="253">
        <v>10</v>
      </c>
      <c r="N129" s="253">
        <v>9</v>
      </c>
      <c r="O129" s="253">
        <v>9</v>
      </c>
      <c r="P129" s="253">
        <v>10</v>
      </c>
      <c r="Q129" s="253">
        <v>9</v>
      </c>
      <c r="R129" s="253">
        <v>10</v>
      </c>
      <c r="S129" s="253">
        <v>9</v>
      </c>
      <c r="T129" s="253">
        <v>10</v>
      </c>
      <c r="U129" s="253">
        <v>10</v>
      </c>
      <c r="V129" s="253">
        <v>9</v>
      </c>
      <c r="W129" s="253">
        <v>10</v>
      </c>
      <c r="X129" s="253">
        <v>9</v>
      </c>
      <c r="Y129" s="253">
        <v>9</v>
      </c>
      <c r="Z129" s="253">
        <v>9</v>
      </c>
      <c r="AA129" s="253">
        <v>9</v>
      </c>
      <c r="AB129" s="253">
        <v>10</v>
      </c>
      <c r="AC129" s="253">
        <v>10</v>
      </c>
      <c r="AD129" s="253">
        <v>9</v>
      </c>
      <c r="AE129" s="253">
        <v>10</v>
      </c>
      <c r="AF129" s="253" t="s">
        <v>177</v>
      </c>
      <c r="AG129" s="253">
        <v>10</v>
      </c>
      <c r="AH129" s="253"/>
      <c r="AI129" s="253" t="s">
        <v>177</v>
      </c>
      <c r="AJ129" s="253">
        <v>10</v>
      </c>
      <c r="AK129" s="253">
        <v>8</v>
      </c>
      <c r="AL129" s="253">
        <v>8</v>
      </c>
      <c r="AM129" s="253"/>
      <c r="AN129" s="253" t="s">
        <v>177</v>
      </c>
      <c r="AO129" s="253"/>
      <c r="AP129" s="253"/>
      <c r="AQ129" s="253" t="s">
        <v>177</v>
      </c>
      <c r="AR129" s="253" t="s">
        <v>177</v>
      </c>
      <c r="AS129" s="253"/>
      <c r="AT129" s="253"/>
      <c r="AU129" s="253" t="s">
        <v>177</v>
      </c>
      <c r="AV129" s="253"/>
      <c r="AW129" s="253"/>
      <c r="AX129" s="253"/>
      <c r="AY129" s="253"/>
      <c r="AZ129" s="253"/>
      <c r="BA129" s="253"/>
      <c r="BB129" s="253">
        <v>9</v>
      </c>
      <c r="BC129" s="253"/>
      <c r="BD129" s="253"/>
      <c r="BE129" s="253">
        <v>9</v>
      </c>
      <c r="BF129" s="253"/>
      <c r="BG129" s="253"/>
      <c r="BH129" s="253"/>
      <c r="BI129" s="253">
        <v>10</v>
      </c>
      <c r="BJ129" s="253"/>
      <c r="BK129" s="253"/>
      <c r="BL129" s="253">
        <v>10</v>
      </c>
      <c r="BM129" s="253"/>
      <c r="BN129" s="253"/>
      <c r="BO129" s="253"/>
      <c r="BP129" s="253"/>
      <c r="BQ129" s="253" t="s">
        <v>177</v>
      </c>
      <c r="BR129" s="253"/>
      <c r="BS129" s="253"/>
      <c r="BT129" s="253">
        <v>9</v>
      </c>
      <c r="BU129" s="253">
        <v>9</v>
      </c>
      <c r="BV129" s="253"/>
    </row>
    <row r="130" spans="1:74" x14ac:dyDescent="0.2">
      <c r="A130" s="250">
        <v>6</v>
      </c>
      <c r="B130" s="248" t="s">
        <v>1316</v>
      </c>
      <c r="C130" s="253">
        <v>8</v>
      </c>
      <c r="D130" s="253">
        <v>8</v>
      </c>
      <c r="E130" s="253">
        <v>10</v>
      </c>
      <c r="F130" s="253">
        <v>9</v>
      </c>
      <c r="G130" s="253">
        <v>7</v>
      </c>
      <c r="H130" s="253">
        <v>8</v>
      </c>
      <c r="I130" s="253">
        <v>8</v>
      </c>
      <c r="J130" s="253">
        <v>7</v>
      </c>
      <c r="K130" s="253">
        <v>7</v>
      </c>
      <c r="L130" s="253">
        <v>9</v>
      </c>
      <c r="M130" s="253">
        <v>9</v>
      </c>
      <c r="N130" s="253">
        <v>9</v>
      </c>
      <c r="O130" s="253">
        <v>7</v>
      </c>
      <c r="P130" s="253">
        <v>8</v>
      </c>
      <c r="Q130" s="253">
        <v>8</v>
      </c>
      <c r="R130" s="253">
        <v>7</v>
      </c>
      <c r="S130" s="253">
        <v>10</v>
      </c>
      <c r="T130" s="253">
        <v>7</v>
      </c>
      <c r="U130" s="253">
        <v>8</v>
      </c>
      <c r="V130" s="253">
        <v>8</v>
      </c>
      <c r="W130" s="253">
        <v>8</v>
      </c>
      <c r="X130" s="253">
        <v>6</v>
      </c>
      <c r="Y130" s="253"/>
      <c r="Z130" s="253" t="s">
        <v>177</v>
      </c>
      <c r="AA130" s="253">
        <v>6</v>
      </c>
      <c r="AB130" s="253">
        <v>9</v>
      </c>
      <c r="AC130" s="253">
        <v>7</v>
      </c>
      <c r="AD130" s="253">
        <v>7</v>
      </c>
      <c r="AE130" s="253">
        <v>8</v>
      </c>
      <c r="AF130" s="253">
        <v>8</v>
      </c>
      <c r="AG130" s="253"/>
      <c r="AH130" s="253">
        <v>6</v>
      </c>
      <c r="AI130" s="253" t="s">
        <v>177</v>
      </c>
      <c r="AJ130" s="253"/>
      <c r="AK130" s="253" t="s">
        <v>177</v>
      </c>
      <c r="AL130" s="253"/>
      <c r="AM130" s="253"/>
      <c r="AN130" s="253"/>
      <c r="AO130" s="253">
        <v>5</v>
      </c>
      <c r="AP130" s="253"/>
      <c r="AQ130" s="253"/>
      <c r="AR130" s="253"/>
      <c r="AS130" s="253"/>
      <c r="AT130" s="253"/>
      <c r="AU130" s="253"/>
      <c r="AV130" s="253"/>
      <c r="AW130" s="253"/>
      <c r="AX130" s="253"/>
      <c r="AY130" s="253"/>
      <c r="AZ130" s="253"/>
      <c r="BA130" s="253"/>
      <c r="BB130" s="253">
        <v>8</v>
      </c>
      <c r="BC130" s="253"/>
      <c r="BD130" s="253"/>
      <c r="BE130" s="253"/>
      <c r="BF130" s="253"/>
      <c r="BG130" s="253"/>
      <c r="BH130" s="253"/>
      <c r="BI130" s="253"/>
      <c r="BJ130" s="253">
        <v>7</v>
      </c>
      <c r="BK130" s="253"/>
      <c r="BL130" s="253"/>
      <c r="BM130" s="253" t="s">
        <v>177</v>
      </c>
      <c r="BN130" s="253"/>
      <c r="BO130" s="253"/>
      <c r="BP130" s="253"/>
      <c r="BQ130" s="253"/>
      <c r="BR130" s="253"/>
      <c r="BS130" s="253"/>
      <c r="BT130" s="253">
        <v>8</v>
      </c>
      <c r="BU130" s="253"/>
      <c r="BV130" s="253"/>
    </row>
    <row r="131" spans="1:74" x14ac:dyDescent="0.2">
      <c r="A131" s="250">
        <v>6</v>
      </c>
      <c r="B131" s="248" t="s">
        <v>1317</v>
      </c>
      <c r="C131" s="253">
        <v>9</v>
      </c>
      <c r="D131" s="253">
        <v>9</v>
      </c>
      <c r="E131" s="253">
        <v>9</v>
      </c>
      <c r="F131" s="253">
        <v>9</v>
      </c>
      <c r="G131" s="253">
        <v>9</v>
      </c>
      <c r="H131" s="253">
        <v>10</v>
      </c>
      <c r="I131" s="253">
        <v>8</v>
      </c>
      <c r="J131" s="253">
        <v>8</v>
      </c>
      <c r="K131" s="253">
        <v>10</v>
      </c>
      <c r="L131" s="253">
        <v>10</v>
      </c>
      <c r="M131" s="253">
        <v>8</v>
      </c>
      <c r="N131" s="253">
        <v>9</v>
      </c>
      <c r="O131" s="253">
        <v>10</v>
      </c>
      <c r="P131" s="253">
        <v>7</v>
      </c>
      <c r="Q131" s="253">
        <v>9</v>
      </c>
      <c r="R131" s="253">
        <v>9</v>
      </c>
      <c r="S131" s="253">
        <v>9</v>
      </c>
      <c r="T131" s="253">
        <v>9</v>
      </c>
      <c r="U131" s="253">
        <v>10</v>
      </c>
      <c r="V131" s="253">
        <v>10</v>
      </c>
      <c r="W131" s="253">
        <v>9</v>
      </c>
      <c r="X131" s="253">
        <v>7</v>
      </c>
      <c r="Y131" s="253">
        <v>9</v>
      </c>
      <c r="Z131" s="253">
        <v>8</v>
      </c>
      <c r="AA131" s="253" t="s">
        <v>177</v>
      </c>
      <c r="AB131" s="253">
        <v>10</v>
      </c>
      <c r="AC131" s="253">
        <v>9</v>
      </c>
      <c r="AD131" s="253">
        <v>9</v>
      </c>
      <c r="AE131" s="253" t="s">
        <v>177</v>
      </c>
      <c r="AF131" s="253"/>
      <c r="AG131" s="253">
        <v>9</v>
      </c>
      <c r="AH131" s="253"/>
      <c r="AI131" s="253" t="s">
        <v>177</v>
      </c>
      <c r="AJ131" s="253">
        <v>9</v>
      </c>
      <c r="AK131" s="253">
        <v>8</v>
      </c>
      <c r="AL131" s="253">
        <v>9</v>
      </c>
      <c r="AM131" s="253"/>
      <c r="AN131" s="253"/>
      <c r="AO131" s="253"/>
      <c r="AP131" s="253"/>
      <c r="AQ131" s="253" t="s">
        <v>177</v>
      </c>
      <c r="AR131" s="253"/>
      <c r="AS131" s="253"/>
      <c r="AT131" s="253"/>
      <c r="AU131" s="253"/>
      <c r="AV131" s="253"/>
      <c r="AW131" s="253"/>
      <c r="AX131" s="253"/>
      <c r="AY131" s="253"/>
      <c r="AZ131" s="253"/>
      <c r="BA131" s="253"/>
      <c r="BB131" s="253">
        <v>9</v>
      </c>
      <c r="BC131" s="253"/>
      <c r="BD131" s="253"/>
      <c r="BE131" s="253"/>
      <c r="BF131" s="253"/>
      <c r="BG131" s="253">
        <v>10</v>
      </c>
      <c r="BH131" s="253"/>
      <c r="BI131" s="253"/>
      <c r="BJ131" s="253" t="s">
        <v>177</v>
      </c>
      <c r="BK131" s="253"/>
      <c r="BL131" s="253"/>
      <c r="BM131" s="253">
        <v>10</v>
      </c>
      <c r="BN131" s="253"/>
      <c r="BO131" s="253"/>
      <c r="BP131" s="253"/>
      <c r="BQ131" s="253"/>
      <c r="BR131" s="253"/>
      <c r="BS131" s="253"/>
      <c r="BT131" s="253">
        <v>10</v>
      </c>
      <c r="BU131" s="253">
        <v>10</v>
      </c>
      <c r="BV131" s="253"/>
    </row>
    <row r="132" spans="1:74" x14ac:dyDescent="0.2">
      <c r="A132" s="250">
        <v>6</v>
      </c>
      <c r="B132" s="248" t="s">
        <v>1318</v>
      </c>
      <c r="C132" s="253">
        <v>9</v>
      </c>
      <c r="D132" s="253">
        <v>8</v>
      </c>
      <c r="E132" s="253">
        <v>9</v>
      </c>
      <c r="F132" s="253">
        <v>9</v>
      </c>
      <c r="G132" s="253">
        <v>8</v>
      </c>
      <c r="H132" s="253">
        <v>10</v>
      </c>
      <c r="I132" s="253">
        <v>8</v>
      </c>
      <c r="J132" s="253">
        <v>9</v>
      </c>
      <c r="K132" s="253">
        <v>7</v>
      </c>
      <c r="L132" s="253">
        <v>9</v>
      </c>
      <c r="M132" s="253">
        <v>8</v>
      </c>
      <c r="N132" s="253">
        <v>9</v>
      </c>
      <c r="O132" s="253">
        <v>9</v>
      </c>
      <c r="P132" s="253">
        <v>7</v>
      </c>
      <c r="Q132" s="253">
        <v>9</v>
      </c>
      <c r="R132" s="253">
        <v>7</v>
      </c>
      <c r="S132" s="253">
        <v>9</v>
      </c>
      <c r="T132" s="253">
        <v>8</v>
      </c>
      <c r="U132" s="253">
        <v>10</v>
      </c>
      <c r="V132" s="253">
        <v>9</v>
      </c>
      <c r="W132" s="253">
        <v>9</v>
      </c>
      <c r="X132" s="253">
        <v>7</v>
      </c>
      <c r="Y132" s="253">
        <v>7</v>
      </c>
      <c r="Z132" s="253">
        <v>8</v>
      </c>
      <c r="AA132" s="253">
        <v>9</v>
      </c>
      <c r="AB132" s="253">
        <v>9</v>
      </c>
      <c r="AC132" s="253">
        <v>10</v>
      </c>
      <c r="AD132" s="253">
        <v>8</v>
      </c>
      <c r="AE132" s="253">
        <v>10</v>
      </c>
      <c r="AF132" s="253">
        <v>8</v>
      </c>
      <c r="AG132" s="253">
        <v>8</v>
      </c>
      <c r="AH132" s="253">
        <v>7</v>
      </c>
      <c r="AI132" s="253">
        <v>9</v>
      </c>
      <c r="AJ132" s="253">
        <v>8</v>
      </c>
      <c r="AK132" s="253">
        <v>8</v>
      </c>
      <c r="AL132" s="253" t="s">
        <v>177</v>
      </c>
      <c r="AM132" s="253" t="s">
        <v>177</v>
      </c>
      <c r="AN132" s="253" t="s">
        <v>177</v>
      </c>
      <c r="AO132" s="253"/>
      <c r="AP132" s="253"/>
      <c r="AQ132" s="253">
        <v>8</v>
      </c>
      <c r="AR132" s="253">
        <v>9</v>
      </c>
      <c r="AS132" s="253"/>
      <c r="AT132" s="253" t="s">
        <v>177</v>
      </c>
      <c r="AU132" s="253"/>
      <c r="AV132" s="253"/>
      <c r="AW132" s="253"/>
      <c r="AX132" s="253"/>
      <c r="AY132" s="253"/>
      <c r="AZ132" s="253"/>
      <c r="BA132" s="253"/>
      <c r="BB132" s="253">
        <v>8</v>
      </c>
      <c r="BC132" s="253"/>
      <c r="BD132" s="253"/>
      <c r="BE132" s="253">
        <v>9</v>
      </c>
      <c r="BF132" s="253"/>
      <c r="BG132" s="253"/>
      <c r="BH132" s="253"/>
      <c r="BI132" s="253">
        <v>9</v>
      </c>
      <c r="BJ132" s="253"/>
      <c r="BK132" s="253"/>
      <c r="BL132" s="253"/>
      <c r="BM132" s="253">
        <v>7</v>
      </c>
      <c r="BN132" s="253"/>
      <c r="BO132" s="253"/>
      <c r="BP132" s="253"/>
      <c r="BQ132" s="253"/>
      <c r="BR132" s="253"/>
      <c r="BS132" s="253"/>
      <c r="BT132" s="253">
        <v>9</v>
      </c>
      <c r="BU132" s="253">
        <v>9</v>
      </c>
      <c r="BV132" s="253"/>
    </row>
    <row r="133" spans="1:74" x14ac:dyDescent="0.2">
      <c r="A133" s="250">
        <v>6</v>
      </c>
      <c r="B133" s="248" t="s">
        <v>1319</v>
      </c>
      <c r="C133" s="253">
        <v>8</v>
      </c>
      <c r="D133" s="253">
        <v>9</v>
      </c>
      <c r="E133" s="253">
        <v>10</v>
      </c>
      <c r="F133" s="253">
        <v>8</v>
      </c>
      <c r="G133" s="253">
        <v>8</v>
      </c>
      <c r="H133" s="253">
        <v>9</v>
      </c>
      <c r="I133" s="253">
        <v>8</v>
      </c>
      <c r="J133" s="253">
        <v>9</v>
      </c>
      <c r="K133" s="253" t="s">
        <v>177</v>
      </c>
      <c r="L133" s="253">
        <v>8</v>
      </c>
      <c r="M133" s="253">
        <v>7</v>
      </c>
      <c r="N133" s="253">
        <v>8</v>
      </c>
      <c r="O133" s="253">
        <v>8</v>
      </c>
      <c r="P133" s="253">
        <v>8</v>
      </c>
      <c r="Q133" s="253">
        <v>8</v>
      </c>
      <c r="R133" s="253">
        <v>7</v>
      </c>
      <c r="S133" s="253">
        <v>8</v>
      </c>
      <c r="T133" s="253">
        <v>7</v>
      </c>
      <c r="U133" s="253">
        <v>8</v>
      </c>
      <c r="V133" s="253">
        <v>8</v>
      </c>
      <c r="W133" s="253">
        <v>9</v>
      </c>
      <c r="X133" s="253"/>
      <c r="Y133" s="253">
        <v>9</v>
      </c>
      <c r="Z133" s="253" t="s">
        <v>177</v>
      </c>
      <c r="AA133" s="253">
        <v>8</v>
      </c>
      <c r="AB133" s="253"/>
      <c r="AC133" s="253"/>
      <c r="AD133" s="253">
        <v>7</v>
      </c>
      <c r="AE133" s="253">
        <v>9</v>
      </c>
      <c r="AF133" s="253"/>
      <c r="AG133" s="253">
        <v>8</v>
      </c>
      <c r="AH133" s="253"/>
      <c r="AI133" s="253">
        <v>9</v>
      </c>
      <c r="AJ133" s="253" t="s">
        <v>177</v>
      </c>
      <c r="AK133" s="253" t="s">
        <v>177</v>
      </c>
      <c r="AL133" s="253"/>
      <c r="AM133" s="253"/>
      <c r="AN133" s="253"/>
      <c r="AO133" s="253"/>
      <c r="AP133" s="253"/>
      <c r="AQ133" s="253"/>
      <c r="AR133" s="253"/>
      <c r="AS133" s="253"/>
      <c r="AT133" s="253"/>
      <c r="AU133" s="253"/>
      <c r="AV133" s="253"/>
      <c r="AW133" s="253"/>
      <c r="AX133" s="253"/>
      <c r="AY133" s="253"/>
      <c r="AZ133" s="253"/>
      <c r="BA133" s="253"/>
      <c r="BB133" s="253">
        <v>8</v>
      </c>
      <c r="BC133" s="253"/>
      <c r="BD133" s="253"/>
      <c r="BE133" s="253"/>
      <c r="BF133" s="253"/>
      <c r="BG133" s="253">
        <v>9</v>
      </c>
      <c r="BH133" s="253"/>
      <c r="BI133" s="253"/>
      <c r="BJ133" s="253"/>
      <c r="BK133" s="253"/>
      <c r="BL133" s="253"/>
      <c r="BM133" s="253"/>
      <c r="BN133" s="253"/>
      <c r="BO133" s="253"/>
      <c r="BP133" s="253"/>
      <c r="BQ133" s="253"/>
      <c r="BR133" s="253"/>
      <c r="BS133" s="253"/>
      <c r="BT133" s="253">
        <v>9</v>
      </c>
      <c r="BU133" s="253"/>
      <c r="BV133" s="253"/>
    </row>
    <row r="134" spans="1:74" x14ac:dyDescent="0.2">
      <c r="A134" s="250">
        <v>6</v>
      </c>
      <c r="B134" s="248" t="s">
        <v>1320</v>
      </c>
      <c r="C134" s="253">
        <v>9</v>
      </c>
      <c r="D134" s="253">
        <v>10</v>
      </c>
      <c r="E134" s="253">
        <v>9</v>
      </c>
      <c r="F134" s="253">
        <v>10</v>
      </c>
      <c r="G134" s="253">
        <v>10</v>
      </c>
      <c r="H134" s="253">
        <v>9</v>
      </c>
      <c r="I134" s="253">
        <v>10</v>
      </c>
      <c r="J134" s="253">
        <v>10</v>
      </c>
      <c r="K134" s="253">
        <v>9</v>
      </c>
      <c r="L134" s="253">
        <v>9</v>
      </c>
      <c r="M134" s="253">
        <v>9</v>
      </c>
      <c r="N134" s="253">
        <v>10</v>
      </c>
      <c r="O134" s="253">
        <v>10</v>
      </c>
      <c r="P134" s="253">
        <v>10</v>
      </c>
      <c r="Q134" s="253">
        <v>9</v>
      </c>
      <c r="R134" s="253">
        <v>9</v>
      </c>
      <c r="S134" s="253">
        <v>10</v>
      </c>
      <c r="T134" s="253">
        <v>8</v>
      </c>
      <c r="U134" s="253">
        <v>9</v>
      </c>
      <c r="V134" s="253">
        <v>9</v>
      </c>
      <c r="W134" s="253" t="s">
        <v>177</v>
      </c>
      <c r="X134" s="253">
        <v>9</v>
      </c>
      <c r="Y134" s="253">
        <v>10</v>
      </c>
      <c r="Z134" s="253">
        <v>10</v>
      </c>
      <c r="AA134" s="253">
        <v>10</v>
      </c>
      <c r="AB134" s="253"/>
      <c r="AC134" s="253"/>
      <c r="AD134" s="253">
        <v>10</v>
      </c>
      <c r="AE134" s="253" t="s">
        <v>177</v>
      </c>
      <c r="AF134" s="253"/>
      <c r="AG134" s="253">
        <v>10</v>
      </c>
      <c r="AH134" s="253"/>
      <c r="AI134" s="253"/>
      <c r="AJ134" s="253">
        <v>10</v>
      </c>
      <c r="AK134" s="253">
        <v>9</v>
      </c>
      <c r="AL134" s="253"/>
      <c r="AM134" s="253"/>
      <c r="AN134" s="253">
        <v>10</v>
      </c>
      <c r="AO134" s="253"/>
      <c r="AP134" s="253"/>
      <c r="AQ134" s="253"/>
      <c r="AR134" s="253"/>
      <c r="AS134" s="253"/>
      <c r="AT134" s="253"/>
      <c r="AU134" s="253"/>
      <c r="AV134" s="253"/>
      <c r="AW134" s="253"/>
      <c r="AX134" s="253"/>
      <c r="AY134" s="253" t="s">
        <v>177</v>
      </c>
      <c r="AZ134" s="253"/>
      <c r="BA134" s="253"/>
      <c r="BB134" s="253">
        <v>10</v>
      </c>
      <c r="BC134" s="253"/>
      <c r="BD134" s="253">
        <v>10</v>
      </c>
      <c r="BE134" s="253"/>
      <c r="BF134" s="253"/>
      <c r="BG134" s="253"/>
      <c r="BH134" s="253">
        <v>9</v>
      </c>
      <c r="BI134" s="253"/>
      <c r="BJ134" s="253"/>
      <c r="BK134" s="253"/>
      <c r="BL134" s="253"/>
      <c r="BM134" s="253">
        <v>10</v>
      </c>
      <c r="BN134" s="253"/>
      <c r="BO134" s="253"/>
      <c r="BP134" s="253"/>
      <c r="BQ134" s="253" t="s">
        <v>177</v>
      </c>
      <c r="BR134" s="253"/>
      <c r="BS134" s="253"/>
      <c r="BT134" s="253">
        <v>8</v>
      </c>
      <c r="BU134" s="253">
        <v>9</v>
      </c>
      <c r="BV134" s="253" t="s">
        <v>177</v>
      </c>
    </row>
    <row r="135" spans="1:74" x14ac:dyDescent="0.2">
      <c r="A135" s="250">
        <v>6</v>
      </c>
      <c r="B135" s="248" t="s">
        <v>1321</v>
      </c>
      <c r="C135" s="253">
        <v>10</v>
      </c>
      <c r="D135" s="253">
        <v>9</v>
      </c>
      <c r="E135" s="253">
        <v>10</v>
      </c>
      <c r="F135" s="253">
        <v>10</v>
      </c>
      <c r="G135" s="253">
        <v>8</v>
      </c>
      <c r="H135" s="253">
        <v>10</v>
      </c>
      <c r="I135" s="253">
        <v>10</v>
      </c>
      <c r="J135" s="253">
        <v>9</v>
      </c>
      <c r="K135" s="253">
        <v>9</v>
      </c>
      <c r="L135" s="253">
        <v>10</v>
      </c>
      <c r="M135" s="253">
        <v>10</v>
      </c>
      <c r="N135" s="253">
        <v>10</v>
      </c>
      <c r="O135" s="253">
        <v>10</v>
      </c>
      <c r="P135" s="253">
        <v>9</v>
      </c>
      <c r="Q135" s="253">
        <v>9</v>
      </c>
      <c r="R135" s="253">
        <v>8</v>
      </c>
      <c r="S135" s="253">
        <v>10</v>
      </c>
      <c r="T135" s="253">
        <v>10</v>
      </c>
      <c r="U135" s="253">
        <v>10</v>
      </c>
      <c r="V135" s="253">
        <v>10</v>
      </c>
      <c r="W135" s="253">
        <v>10</v>
      </c>
      <c r="X135" s="253">
        <v>8</v>
      </c>
      <c r="Y135" s="253">
        <v>10</v>
      </c>
      <c r="Z135" s="253">
        <v>9</v>
      </c>
      <c r="AA135" s="253">
        <v>9</v>
      </c>
      <c r="AB135" s="253">
        <v>10</v>
      </c>
      <c r="AC135" s="253">
        <v>9</v>
      </c>
      <c r="AD135" s="253">
        <v>9</v>
      </c>
      <c r="AE135" s="253">
        <v>10</v>
      </c>
      <c r="AF135" s="253">
        <v>10</v>
      </c>
      <c r="AG135" s="253">
        <v>10</v>
      </c>
      <c r="AH135" s="253">
        <v>9</v>
      </c>
      <c r="AI135" s="253">
        <v>10</v>
      </c>
      <c r="AJ135" s="253">
        <v>10</v>
      </c>
      <c r="AK135" s="253">
        <v>9</v>
      </c>
      <c r="AL135" s="253" t="s">
        <v>177</v>
      </c>
      <c r="AM135" s="253" t="s">
        <v>177</v>
      </c>
      <c r="AN135" s="253" t="s">
        <v>177</v>
      </c>
      <c r="AO135" s="253" t="s">
        <v>177</v>
      </c>
      <c r="AP135" s="253"/>
      <c r="AQ135" s="253" t="s">
        <v>177</v>
      </c>
      <c r="AR135" s="253">
        <v>10</v>
      </c>
      <c r="AS135" s="253"/>
      <c r="AT135" s="253"/>
      <c r="AU135" s="253"/>
      <c r="AV135" s="253"/>
      <c r="AW135" s="253"/>
      <c r="AX135" s="253">
        <v>10</v>
      </c>
      <c r="AY135" s="253"/>
      <c r="AZ135" s="253"/>
      <c r="BA135" s="253"/>
      <c r="BB135" s="253">
        <v>10</v>
      </c>
      <c r="BC135" s="253"/>
      <c r="BD135" s="253"/>
      <c r="BE135" s="253"/>
      <c r="BF135" s="253"/>
      <c r="BG135" s="253">
        <v>10</v>
      </c>
      <c r="BH135" s="253">
        <v>10</v>
      </c>
      <c r="BI135" s="253"/>
      <c r="BJ135" s="253"/>
      <c r="BK135" s="253"/>
      <c r="BL135" s="253"/>
      <c r="BM135" s="253">
        <v>10</v>
      </c>
      <c r="BN135" s="253"/>
      <c r="BO135" s="253"/>
      <c r="BP135" s="253"/>
      <c r="BQ135" s="253"/>
      <c r="BR135" s="253" t="s">
        <v>177</v>
      </c>
      <c r="BS135" s="253"/>
      <c r="BT135" s="253">
        <v>9</v>
      </c>
      <c r="BU135" s="253">
        <v>10</v>
      </c>
      <c r="BV135" s="253"/>
    </row>
    <row r="136" spans="1:74" x14ac:dyDescent="0.2">
      <c r="A136" s="250">
        <v>6</v>
      </c>
      <c r="B136" s="248" t="s">
        <v>1322</v>
      </c>
      <c r="C136" s="253">
        <v>8</v>
      </c>
      <c r="D136" s="253">
        <v>8</v>
      </c>
      <c r="E136" s="253">
        <v>9</v>
      </c>
      <c r="F136" s="253">
        <v>9</v>
      </c>
      <c r="G136" s="253">
        <v>8</v>
      </c>
      <c r="H136" s="253">
        <v>9</v>
      </c>
      <c r="I136" s="253">
        <v>7</v>
      </c>
      <c r="J136" s="253">
        <v>8</v>
      </c>
      <c r="K136" s="253">
        <v>6</v>
      </c>
      <c r="L136" s="253">
        <v>9</v>
      </c>
      <c r="M136" s="253">
        <v>8</v>
      </c>
      <c r="N136" s="253">
        <v>10</v>
      </c>
      <c r="O136" s="253">
        <v>8</v>
      </c>
      <c r="P136" s="253">
        <v>9</v>
      </c>
      <c r="Q136" s="253">
        <v>8</v>
      </c>
      <c r="R136" s="253">
        <v>10</v>
      </c>
      <c r="S136" s="253">
        <v>8</v>
      </c>
      <c r="T136" s="253">
        <v>10</v>
      </c>
      <c r="U136" s="253">
        <v>9</v>
      </c>
      <c r="V136" s="253">
        <v>9</v>
      </c>
      <c r="W136" s="253">
        <v>9</v>
      </c>
      <c r="X136" s="253">
        <v>8</v>
      </c>
      <c r="Y136" s="253">
        <v>8</v>
      </c>
      <c r="Z136" s="253">
        <v>9</v>
      </c>
      <c r="AA136" s="253">
        <v>8</v>
      </c>
      <c r="AB136" s="253">
        <v>9</v>
      </c>
      <c r="AC136" s="253">
        <v>9</v>
      </c>
      <c r="AD136" s="253">
        <v>9</v>
      </c>
      <c r="AE136" s="253">
        <v>10</v>
      </c>
      <c r="AF136" s="253">
        <v>8</v>
      </c>
      <c r="AG136" s="253">
        <v>9</v>
      </c>
      <c r="AH136" s="253">
        <v>7</v>
      </c>
      <c r="AI136" s="253">
        <v>9</v>
      </c>
      <c r="AJ136" s="253" t="s">
        <v>177</v>
      </c>
      <c r="AK136" s="253">
        <v>9</v>
      </c>
      <c r="AL136" s="253">
        <v>7</v>
      </c>
      <c r="AM136" s="253" t="s">
        <v>177</v>
      </c>
      <c r="AN136" s="253"/>
      <c r="AO136" s="253">
        <v>9</v>
      </c>
      <c r="AP136" s="253">
        <v>10</v>
      </c>
      <c r="AQ136" s="253">
        <v>8</v>
      </c>
      <c r="AR136" s="253">
        <v>9</v>
      </c>
      <c r="AS136" s="253"/>
      <c r="AT136" s="253">
        <v>8</v>
      </c>
      <c r="AU136" s="253"/>
      <c r="AV136" s="253"/>
      <c r="AW136" s="253">
        <v>9</v>
      </c>
      <c r="AX136" s="253"/>
      <c r="AY136" s="253"/>
      <c r="AZ136" s="253">
        <v>8</v>
      </c>
      <c r="BA136" s="253">
        <v>9</v>
      </c>
      <c r="BB136" s="253">
        <v>9</v>
      </c>
      <c r="BC136" s="253"/>
      <c r="BD136" s="253"/>
      <c r="BE136" s="253"/>
      <c r="BF136" s="253">
        <v>9</v>
      </c>
      <c r="BG136" s="253"/>
      <c r="BH136" s="253"/>
      <c r="BI136" s="253">
        <v>8</v>
      </c>
      <c r="BJ136" s="253"/>
      <c r="BK136" s="253"/>
      <c r="BL136" s="253"/>
      <c r="BM136" s="253">
        <v>9</v>
      </c>
      <c r="BN136" s="253"/>
      <c r="BO136" s="253"/>
      <c r="BP136" s="253"/>
      <c r="BQ136" s="253">
        <v>9</v>
      </c>
      <c r="BR136" s="253" t="s">
        <v>177</v>
      </c>
      <c r="BS136" s="253"/>
      <c r="BT136" s="253">
        <v>9</v>
      </c>
      <c r="BU136" s="253" t="s">
        <v>177</v>
      </c>
      <c r="BV136" s="253"/>
    </row>
    <row r="137" spans="1:74" x14ac:dyDescent="0.2">
      <c r="A137" s="250">
        <v>6</v>
      </c>
      <c r="B137" s="248" t="s">
        <v>1323</v>
      </c>
      <c r="C137" s="253">
        <v>9</v>
      </c>
      <c r="D137" s="253">
        <v>10</v>
      </c>
      <c r="E137" s="253">
        <v>10</v>
      </c>
      <c r="F137" s="253">
        <v>9</v>
      </c>
      <c r="G137" s="253">
        <v>10</v>
      </c>
      <c r="H137" s="253">
        <v>10</v>
      </c>
      <c r="I137" s="253">
        <v>9</v>
      </c>
      <c r="J137" s="253">
        <v>10</v>
      </c>
      <c r="K137" s="253">
        <v>9</v>
      </c>
      <c r="L137" s="253">
        <v>10</v>
      </c>
      <c r="M137" s="253">
        <v>9</v>
      </c>
      <c r="N137" s="253">
        <v>9</v>
      </c>
      <c r="O137" s="253">
        <v>9</v>
      </c>
      <c r="P137" s="253">
        <v>10</v>
      </c>
      <c r="Q137" s="253">
        <v>9</v>
      </c>
      <c r="R137" s="253">
        <v>10</v>
      </c>
      <c r="S137" s="253">
        <v>10</v>
      </c>
      <c r="T137" s="253">
        <v>9</v>
      </c>
      <c r="U137" s="253">
        <v>10</v>
      </c>
      <c r="V137" s="253">
        <v>9</v>
      </c>
      <c r="W137" s="253">
        <v>10</v>
      </c>
      <c r="X137" s="253">
        <v>10</v>
      </c>
      <c r="Y137" s="253">
        <v>9</v>
      </c>
      <c r="Z137" s="253">
        <v>10</v>
      </c>
      <c r="AA137" s="253">
        <v>9</v>
      </c>
      <c r="AB137" s="253" t="s">
        <v>177</v>
      </c>
      <c r="AC137" s="253">
        <v>10</v>
      </c>
      <c r="AD137" s="253">
        <v>9</v>
      </c>
      <c r="AE137" s="253">
        <v>10</v>
      </c>
      <c r="AF137" s="253" t="s">
        <v>177</v>
      </c>
      <c r="AG137" s="253">
        <v>10</v>
      </c>
      <c r="AH137" s="253"/>
      <c r="AI137" s="253">
        <v>10</v>
      </c>
      <c r="AJ137" s="253">
        <v>10</v>
      </c>
      <c r="AK137" s="253">
        <v>9</v>
      </c>
      <c r="AL137" s="253" t="s">
        <v>177</v>
      </c>
      <c r="AM137" s="253" t="s">
        <v>177</v>
      </c>
      <c r="AN137" s="253" t="s">
        <v>177</v>
      </c>
      <c r="AO137" s="253"/>
      <c r="AP137" s="253"/>
      <c r="AQ137" s="253"/>
      <c r="AR137" s="253"/>
      <c r="AS137" s="253"/>
      <c r="AT137" s="253"/>
      <c r="AU137" s="253"/>
      <c r="AV137" s="253"/>
      <c r="AW137" s="253"/>
      <c r="AX137" s="253"/>
      <c r="AY137" s="253"/>
      <c r="AZ137" s="253"/>
      <c r="BA137" s="253"/>
      <c r="BB137" s="253">
        <v>10</v>
      </c>
      <c r="BC137" s="253"/>
      <c r="BD137" s="253"/>
      <c r="BE137" s="253"/>
      <c r="BF137" s="253"/>
      <c r="BG137" s="253">
        <v>10</v>
      </c>
      <c r="BH137" s="253"/>
      <c r="BI137" s="253"/>
      <c r="BJ137" s="253"/>
      <c r="BK137" s="253">
        <v>10</v>
      </c>
      <c r="BL137" s="253"/>
      <c r="BM137" s="253"/>
      <c r="BN137" s="253"/>
      <c r="BO137" s="253">
        <v>10</v>
      </c>
      <c r="BP137" s="253"/>
      <c r="BQ137" s="253" t="s">
        <v>177</v>
      </c>
      <c r="BR137" s="253"/>
      <c r="BS137" s="253"/>
      <c r="BT137" s="253">
        <v>10</v>
      </c>
      <c r="BU137" s="253">
        <v>9</v>
      </c>
      <c r="BV137" s="253"/>
    </row>
    <row r="138" spans="1:74" x14ac:dyDescent="0.2">
      <c r="A138" s="250">
        <v>6</v>
      </c>
      <c r="B138" s="248" t="s">
        <v>1324</v>
      </c>
      <c r="C138" s="253">
        <v>9</v>
      </c>
      <c r="D138" s="253">
        <v>8</v>
      </c>
      <c r="E138" s="253">
        <v>9</v>
      </c>
      <c r="F138" s="253">
        <v>8</v>
      </c>
      <c r="G138" s="253">
        <v>8</v>
      </c>
      <c r="H138" s="253">
        <v>9</v>
      </c>
      <c r="I138" s="253">
        <v>9</v>
      </c>
      <c r="J138" s="253">
        <v>8</v>
      </c>
      <c r="K138" s="253">
        <v>7</v>
      </c>
      <c r="L138" s="253">
        <v>9</v>
      </c>
      <c r="M138" s="253">
        <v>8</v>
      </c>
      <c r="N138" s="253">
        <v>7</v>
      </c>
      <c r="O138" s="253">
        <v>8</v>
      </c>
      <c r="P138" s="253">
        <v>6</v>
      </c>
      <c r="Q138" s="253">
        <v>8</v>
      </c>
      <c r="R138" s="253">
        <v>7</v>
      </c>
      <c r="S138" s="253">
        <v>8</v>
      </c>
      <c r="T138" s="253">
        <v>9</v>
      </c>
      <c r="U138" s="253">
        <v>8</v>
      </c>
      <c r="V138" s="253" t="s">
        <v>177</v>
      </c>
      <c r="W138" s="253" t="s">
        <v>177</v>
      </c>
      <c r="X138" s="253">
        <v>7</v>
      </c>
      <c r="Y138" s="253">
        <v>8</v>
      </c>
      <c r="Z138" s="253">
        <v>8</v>
      </c>
      <c r="AA138" s="253">
        <v>8</v>
      </c>
      <c r="AB138" s="253"/>
      <c r="AC138" s="253"/>
      <c r="AD138" s="253">
        <v>7</v>
      </c>
      <c r="AE138" s="253"/>
      <c r="AF138" s="253"/>
      <c r="AG138" s="253">
        <v>8</v>
      </c>
      <c r="AH138" s="253"/>
      <c r="AI138" s="253"/>
      <c r="AJ138" s="253">
        <v>8</v>
      </c>
      <c r="AK138" s="253" t="s">
        <v>177</v>
      </c>
      <c r="AL138" s="253"/>
      <c r="AM138" s="253"/>
      <c r="AN138" s="253"/>
      <c r="AO138" s="253"/>
      <c r="AP138" s="253"/>
      <c r="AQ138" s="253"/>
      <c r="AR138" s="253"/>
      <c r="AS138" s="253"/>
      <c r="AT138" s="253"/>
      <c r="AU138" s="253"/>
      <c r="AV138" s="253"/>
      <c r="AW138" s="253"/>
      <c r="AX138" s="253"/>
      <c r="AY138" s="253"/>
      <c r="AZ138" s="253"/>
      <c r="BA138" s="253"/>
      <c r="BB138" s="253">
        <v>9</v>
      </c>
      <c r="BC138" s="253"/>
      <c r="BD138" s="253"/>
      <c r="BE138" s="253"/>
      <c r="BF138" s="253" t="s">
        <v>177</v>
      </c>
      <c r="BG138" s="253"/>
      <c r="BH138" s="253"/>
      <c r="BI138" s="253"/>
      <c r="BJ138" s="253">
        <v>9</v>
      </c>
      <c r="BK138" s="253"/>
      <c r="BL138" s="253"/>
      <c r="BM138" s="253">
        <v>8</v>
      </c>
      <c r="BN138" s="253"/>
      <c r="BO138" s="253"/>
      <c r="BP138" s="253"/>
      <c r="BQ138" s="253">
        <v>9</v>
      </c>
      <c r="BR138" s="253"/>
      <c r="BS138" s="253"/>
      <c r="BT138" s="253">
        <v>9</v>
      </c>
      <c r="BU138" s="253"/>
      <c r="BV138" s="253"/>
    </row>
    <row r="139" spans="1:74" x14ac:dyDescent="0.2">
      <c r="A139" s="250">
        <v>6</v>
      </c>
      <c r="B139" s="248" t="s">
        <v>1325</v>
      </c>
      <c r="C139" s="253">
        <v>9</v>
      </c>
      <c r="D139" s="253">
        <v>10</v>
      </c>
      <c r="E139" s="253">
        <v>10</v>
      </c>
      <c r="F139" s="253">
        <v>9</v>
      </c>
      <c r="G139" s="253">
        <v>8</v>
      </c>
      <c r="H139" s="253">
        <v>10</v>
      </c>
      <c r="I139" s="253">
        <v>10</v>
      </c>
      <c r="J139" s="253">
        <v>9</v>
      </c>
      <c r="K139" s="253">
        <v>9</v>
      </c>
      <c r="L139" s="253">
        <v>10</v>
      </c>
      <c r="M139" s="253">
        <v>10</v>
      </c>
      <c r="N139" s="253">
        <v>9</v>
      </c>
      <c r="O139" s="253">
        <v>10</v>
      </c>
      <c r="P139" s="253">
        <v>9</v>
      </c>
      <c r="Q139" s="253">
        <v>10</v>
      </c>
      <c r="R139" s="253">
        <v>8</v>
      </c>
      <c r="S139" s="253">
        <v>10</v>
      </c>
      <c r="T139" s="253">
        <v>9</v>
      </c>
      <c r="U139" s="253">
        <v>10</v>
      </c>
      <c r="V139" s="253">
        <v>9</v>
      </c>
      <c r="W139" s="253">
        <v>10</v>
      </c>
      <c r="X139" s="253">
        <v>8</v>
      </c>
      <c r="Y139" s="253">
        <v>10</v>
      </c>
      <c r="Z139" s="253">
        <v>10</v>
      </c>
      <c r="AA139" s="253">
        <v>10</v>
      </c>
      <c r="AB139" s="253">
        <v>10</v>
      </c>
      <c r="AC139" s="253">
        <v>10</v>
      </c>
      <c r="AD139" s="253">
        <v>9</v>
      </c>
      <c r="AE139" s="253">
        <v>10</v>
      </c>
      <c r="AF139" s="253">
        <v>9</v>
      </c>
      <c r="AG139" s="253">
        <v>10</v>
      </c>
      <c r="AH139" s="253">
        <v>9</v>
      </c>
      <c r="AI139" s="253">
        <v>10</v>
      </c>
      <c r="AJ139" s="253">
        <v>9</v>
      </c>
      <c r="AK139" s="253">
        <v>9</v>
      </c>
      <c r="AL139" s="253">
        <v>9</v>
      </c>
      <c r="AM139" s="253" t="s">
        <v>177</v>
      </c>
      <c r="AN139" s="253" t="s">
        <v>177</v>
      </c>
      <c r="AO139" s="253"/>
      <c r="AP139" s="253"/>
      <c r="AQ139" s="253">
        <v>8</v>
      </c>
      <c r="AR139" s="253"/>
      <c r="AS139" s="253" t="s">
        <v>177</v>
      </c>
      <c r="AT139" s="253" t="s">
        <v>177</v>
      </c>
      <c r="AU139" s="253"/>
      <c r="AV139" s="253"/>
      <c r="AW139" s="253"/>
      <c r="AX139" s="253"/>
      <c r="AY139" s="253"/>
      <c r="AZ139" s="253"/>
      <c r="BA139" s="253"/>
      <c r="BB139" s="253">
        <v>10</v>
      </c>
      <c r="BC139" s="253"/>
      <c r="BD139" s="253"/>
      <c r="BE139" s="253">
        <v>10</v>
      </c>
      <c r="BF139" s="253"/>
      <c r="BG139" s="253"/>
      <c r="BH139" s="253"/>
      <c r="BI139" s="253"/>
      <c r="BJ139" s="253"/>
      <c r="BK139" s="253">
        <v>10</v>
      </c>
      <c r="BL139" s="253"/>
      <c r="BM139" s="253">
        <v>10</v>
      </c>
      <c r="BN139" s="253"/>
      <c r="BO139" s="253"/>
      <c r="BP139" s="253"/>
      <c r="BQ139" s="253" t="s">
        <v>177</v>
      </c>
      <c r="BR139" s="253"/>
      <c r="BS139" s="253"/>
      <c r="BT139" s="253">
        <v>10</v>
      </c>
      <c r="BU139" s="253">
        <v>9</v>
      </c>
      <c r="BV139" s="253"/>
    </row>
    <row r="140" spans="1:74" ht="25.5" x14ac:dyDescent="0.2">
      <c r="A140" s="250">
        <v>6</v>
      </c>
      <c r="B140" s="248" t="s">
        <v>1326</v>
      </c>
      <c r="C140" s="253">
        <v>9</v>
      </c>
      <c r="D140" s="253">
        <v>10</v>
      </c>
      <c r="E140" s="253">
        <v>10</v>
      </c>
      <c r="F140" s="253">
        <v>9</v>
      </c>
      <c r="G140" s="253">
        <v>9</v>
      </c>
      <c r="H140" s="253">
        <v>10</v>
      </c>
      <c r="I140" s="253">
        <v>10</v>
      </c>
      <c r="J140" s="253">
        <v>10</v>
      </c>
      <c r="K140" s="253">
        <v>8</v>
      </c>
      <c r="L140" s="253">
        <v>10</v>
      </c>
      <c r="M140" s="253">
        <v>10</v>
      </c>
      <c r="N140" s="253">
        <v>9</v>
      </c>
      <c r="O140" s="253">
        <v>10</v>
      </c>
      <c r="P140" s="253">
        <v>8</v>
      </c>
      <c r="Q140" s="253">
        <v>10</v>
      </c>
      <c r="R140" s="253">
        <v>9</v>
      </c>
      <c r="S140" s="253">
        <v>9</v>
      </c>
      <c r="T140" s="253">
        <v>10</v>
      </c>
      <c r="U140" s="253">
        <v>10</v>
      </c>
      <c r="V140" s="253">
        <v>10</v>
      </c>
      <c r="W140" s="253">
        <v>10</v>
      </c>
      <c r="X140" s="253">
        <v>8</v>
      </c>
      <c r="Y140" s="253">
        <v>10</v>
      </c>
      <c r="Z140" s="253">
        <v>10</v>
      </c>
      <c r="AA140" s="253">
        <v>9</v>
      </c>
      <c r="AB140" s="253">
        <v>10</v>
      </c>
      <c r="AC140" s="253">
        <v>10</v>
      </c>
      <c r="AD140" s="253">
        <v>9</v>
      </c>
      <c r="AE140" s="253">
        <v>10</v>
      </c>
      <c r="AF140" s="253">
        <v>9</v>
      </c>
      <c r="AG140" s="253">
        <v>10</v>
      </c>
      <c r="AH140" s="253">
        <v>8</v>
      </c>
      <c r="AI140" s="253">
        <v>10</v>
      </c>
      <c r="AJ140" s="253">
        <v>9</v>
      </c>
      <c r="AK140" s="253">
        <v>8</v>
      </c>
      <c r="AL140" s="253">
        <v>8</v>
      </c>
      <c r="AM140" s="253"/>
      <c r="AN140" s="253"/>
      <c r="AO140" s="253"/>
      <c r="AP140" s="253"/>
      <c r="AQ140" s="253">
        <v>9</v>
      </c>
      <c r="AR140" s="253">
        <v>9</v>
      </c>
      <c r="AS140" s="253"/>
      <c r="AT140" s="253"/>
      <c r="AU140" s="253"/>
      <c r="AV140" s="253"/>
      <c r="AW140" s="253"/>
      <c r="AX140" s="253" t="s">
        <v>177</v>
      </c>
      <c r="AY140" s="253" t="s">
        <v>177</v>
      </c>
      <c r="AZ140" s="253"/>
      <c r="BA140" s="253"/>
      <c r="BB140" s="253">
        <v>10</v>
      </c>
      <c r="BC140" s="253"/>
      <c r="BD140" s="253"/>
      <c r="BE140" s="253"/>
      <c r="BF140" s="253"/>
      <c r="BG140" s="253">
        <v>9</v>
      </c>
      <c r="BH140" s="253"/>
      <c r="BI140" s="253"/>
      <c r="BJ140" s="253"/>
      <c r="BK140" s="253">
        <v>10</v>
      </c>
      <c r="BL140" s="253"/>
      <c r="BM140" s="253">
        <v>10</v>
      </c>
      <c r="BN140" s="253"/>
      <c r="BO140" s="253"/>
      <c r="BP140" s="253"/>
      <c r="BQ140" s="253"/>
      <c r="BR140" s="253"/>
      <c r="BS140" s="253"/>
      <c r="BT140" s="253">
        <v>9</v>
      </c>
      <c r="BU140" s="253">
        <v>10</v>
      </c>
      <c r="BV140" s="253"/>
    </row>
    <row r="141" spans="1:74" x14ac:dyDescent="0.2">
      <c r="A141" s="250">
        <v>6</v>
      </c>
      <c r="B141" s="248" t="s">
        <v>1327</v>
      </c>
      <c r="C141" s="253">
        <v>9</v>
      </c>
      <c r="D141" s="253">
        <v>8</v>
      </c>
      <c r="E141" s="253">
        <v>10</v>
      </c>
      <c r="F141" s="253">
        <v>9</v>
      </c>
      <c r="G141" s="253">
        <v>8</v>
      </c>
      <c r="H141" s="253">
        <v>10</v>
      </c>
      <c r="I141" s="253">
        <v>9</v>
      </c>
      <c r="J141" s="253">
        <v>9</v>
      </c>
      <c r="K141" s="253"/>
      <c r="L141" s="253">
        <v>10</v>
      </c>
      <c r="M141" s="253">
        <v>8</v>
      </c>
      <c r="N141" s="253">
        <v>9</v>
      </c>
      <c r="O141" s="253">
        <v>9</v>
      </c>
      <c r="P141" s="253">
        <v>8</v>
      </c>
      <c r="Q141" s="253">
        <v>9</v>
      </c>
      <c r="R141" s="253">
        <v>7</v>
      </c>
      <c r="S141" s="253">
        <v>10</v>
      </c>
      <c r="T141" s="253">
        <v>9</v>
      </c>
      <c r="U141" s="253">
        <v>9</v>
      </c>
      <c r="V141" s="253" t="s">
        <v>177</v>
      </c>
      <c r="W141" s="253">
        <v>8</v>
      </c>
      <c r="X141" s="253">
        <v>8</v>
      </c>
      <c r="Y141" s="253">
        <v>8</v>
      </c>
      <c r="Z141" s="253">
        <v>8</v>
      </c>
      <c r="AA141" s="253">
        <v>8</v>
      </c>
      <c r="AB141" s="253"/>
      <c r="AC141" s="253"/>
      <c r="AD141" s="253">
        <v>8</v>
      </c>
      <c r="AE141" s="253">
        <v>10</v>
      </c>
      <c r="AF141" s="253" t="s">
        <v>177</v>
      </c>
      <c r="AG141" s="253">
        <v>10</v>
      </c>
      <c r="AH141" s="253"/>
      <c r="AI141" s="253"/>
      <c r="AJ141" s="253">
        <v>9</v>
      </c>
      <c r="AK141" s="253">
        <v>5</v>
      </c>
      <c r="AL141" s="253">
        <v>9</v>
      </c>
      <c r="AM141" s="253"/>
      <c r="AN141" s="253" t="s">
        <v>177</v>
      </c>
      <c r="AO141" s="253"/>
      <c r="AP141" s="253"/>
      <c r="AQ141" s="253"/>
      <c r="AR141" s="253"/>
      <c r="AS141" s="253"/>
      <c r="AT141" s="253"/>
      <c r="AU141" s="253"/>
      <c r="AV141" s="253"/>
      <c r="AW141" s="253"/>
      <c r="AX141" s="253"/>
      <c r="AY141" s="253"/>
      <c r="AZ141" s="253"/>
      <c r="BA141" s="253"/>
      <c r="BB141" s="253">
        <v>10</v>
      </c>
      <c r="BC141" s="253"/>
      <c r="BD141" s="253"/>
      <c r="BE141" s="253" t="s">
        <v>177</v>
      </c>
      <c r="BF141" s="253"/>
      <c r="BG141" s="253"/>
      <c r="BH141" s="253">
        <v>6</v>
      </c>
      <c r="BI141" s="253"/>
      <c r="BJ141" s="253"/>
      <c r="BK141" s="253"/>
      <c r="BL141" s="253"/>
      <c r="BM141" s="253"/>
      <c r="BN141" s="253"/>
      <c r="BO141" s="253">
        <v>9</v>
      </c>
      <c r="BP141" s="253"/>
      <c r="BQ141" s="253"/>
      <c r="BR141" s="253"/>
      <c r="BS141" s="253"/>
      <c r="BT141" s="253">
        <v>9</v>
      </c>
      <c r="BU141" s="253">
        <v>9</v>
      </c>
      <c r="BV141" s="253"/>
    </row>
    <row r="142" spans="1:74" x14ac:dyDescent="0.2">
      <c r="A142" s="250">
        <v>6</v>
      </c>
      <c r="B142" s="248" t="s">
        <v>1328</v>
      </c>
      <c r="C142" s="253">
        <v>9</v>
      </c>
      <c r="D142" s="253">
        <v>9</v>
      </c>
      <c r="E142" s="253">
        <v>10</v>
      </c>
      <c r="F142" s="253">
        <v>10</v>
      </c>
      <c r="G142" s="253">
        <v>9</v>
      </c>
      <c r="H142" s="253">
        <v>10</v>
      </c>
      <c r="I142" s="253">
        <v>9</v>
      </c>
      <c r="J142" s="253">
        <v>9</v>
      </c>
      <c r="K142" s="253">
        <v>9</v>
      </c>
      <c r="L142" s="253">
        <v>10</v>
      </c>
      <c r="M142" s="253">
        <v>9</v>
      </c>
      <c r="N142" s="253">
        <v>10</v>
      </c>
      <c r="O142" s="253">
        <v>10</v>
      </c>
      <c r="P142" s="253">
        <v>8</v>
      </c>
      <c r="Q142" s="253">
        <v>9</v>
      </c>
      <c r="R142" s="253">
        <v>9</v>
      </c>
      <c r="S142" s="253">
        <v>9</v>
      </c>
      <c r="T142" s="253">
        <v>8</v>
      </c>
      <c r="U142" s="253">
        <v>9</v>
      </c>
      <c r="V142" s="253">
        <v>10</v>
      </c>
      <c r="W142" s="253">
        <v>10</v>
      </c>
      <c r="X142" s="253">
        <v>8</v>
      </c>
      <c r="Y142" s="253">
        <v>10</v>
      </c>
      <c r="Z142" s="253">
        <v>9</v>
      </c>
      <c r="AA142" s="253">
        <v>8</v>
      </c>
      <c r="AB142" s="253">
        <v>9</v>
      </c>
      <c r="AC142" s="253">
        <v>9</v>
      </c>
      <c r="AD142" s="253">
        <v>8</v>
      </c>
      <c r="AE142" s="253">
        <v>9</v>
      </c>
      <c r="AF142" s="253">
        <v>9</v>
      </c>
      <c r="AG142" s="253">
        <v>10</v>
      </c>
      <c r="AH142" s="253">
        <v>8</v>
      </c>
      <c r="AI142" s="253">
        <v>9</v>
      </c>
      <c r="AJ142" s="253">
        <v>10</v>
      </c>
      <c r="AK142" s="253">
        <v>8</v>
      </c>
      <c r="AL142" s="253">
        <v>8</v>
      </c>
      <c r="AM142" s="253" t="s">
        <v>177</v>
      </c>
      <c r="AN142" s="253" t="s">
        <v>177</v>
      </c>
      <c r="AO142" s="253">
        <v>8</v>
      </c>
      <c r="AP142" s="253"/>
      <c r="AQ142" s="253" t="s">
        <v>177</v>
      </c>
      <c r="AR142" s="253">
        <v>10</v>
      </c>
      <c r="AS142" s="253"/>
      <c r="AT142" s="253" t="s">
        <v>177</v>
      </c>
      <c r="AU142" s="253">
        <v>9</v>
      </c>
      <c r="AV142" s="253"/>
      <c r="AW142" s="253"/>
      <c r="AX142" s="253"/>
      <c r="AY142" s="253"/>
      <c r="AZ142" s="253"/>
      <c r="BA142" s="253"/>
      <c r="BB142" s="253">
        <v>10</v>
      </c>
      <c r="BC142" s="253"/>
      <c r="BD142" s="253"/>
      <c r="BE142" s="253">
        <v>9</v>
      </c>
      <c r="BF142" s="253"/>
      <c r="BG142" s="253"/>
      <c r="BH142" s="253"/>
      <c r="BI142" s="253"/>
      <c r="BJ142" s="253"/>
      <c r="BK142" s="253">
        <v>10</v>
      </c>
      <c r="BL142" s="253"/>
      <c r="BM142" s="253">
        <v>8</v>
      </c>
      <c r="BN142" s="253"/>
      <c r="BO142" s="253"/>
      <c r="BP142" s="253"/>
      <c r="BQ142" s="253" t="s">
        <v>177</v>
      </c>
      <c r="BR142" s="253"/>
      <c r="BS142" s="253"/>
      <c r="BT142" s="253">
        <v>10</v>
      </c>
      <c r="BU142" s="253">
        <v>9</v>
      </c>
      <c r="BV142" s="253"/>
    </row>
    <row r="143" spans="1:74" ht="25.5" x14ac:dyDescent="0.2">
      <c r="A143" s="250">
        <v>6</v>
      </c>
      <c r="B143" s="248" t="s">
        <v>1329</v>
      </c>
      <c r="C143" s="253">
        <v>8</v>
      </c>
      <c r="D143" s="253">
        <v>8</v>
      </c>
      <c r="E143" s="253">
        <v>10</v>
      </c>
      <c r="F143" s="253">
        <v>8</v>
      </c>
      <c r="G143" s="253">
        <v>8</v>
      </c>
      <c r="H143" s="253">
        <v>7</v>
      </c>
      <c r="I143" s="253">
        <v>7</v>
      </c>
      <c r="J143" s="253">
        <v>7</v>
      </c>
      <c r="K143" s="253">
        <v>8</v>
      </c>
      <c r="L143" s="253">
        <v>9</v>
      </c>
      <c r="M143" s="253">
        <v>7</v>
      </c>
      <c r="N143" s="253">
        <v>9</v>
      </c>
      <c r="O143" s="253">
        <v>9</v>
      </c>
      <c r="P143" s="253">
        <v>8</v>
      </c>
      <c r="Q143" s="253">
        <v>7</v>
      </c>
      <c r="R143" s="253">
        <v>8</v>
      </c>
      <c r="S143" s="253">
        <v>8</v>
      </c>
      <c r="T143" s="253">
        <v>8</v>
      </c>
      <c r="U143" s="253">
        <v>8</v>
      </c>
      <c r="V143" s="253">
        <v>7</v>
      </c>
      <c r="W143" s="253">
        <v>9</v>
      </c>
      <c r="X143" s="253">
        <v>7</v>
      </c>
      <c r="Y143" s="253">
        <v>10</v>
      </c>
      <c r="Z143" s="253">
        <v>8</v>
      </c>
      <c r="AA143" s="253">
        <v>7</v>
      </c>
      <c r="AB143" s="253">
        <v>10</v>
      </c>
      <c r="AC143" s="253">
        <v>9</v>
      </c>
      <c r="AD143" s="253">
        <v>6</v>
      </c>
      <c r="AE143" s="253">
        <v>9</v>
      </c>
      <c r="AF143" s="253" t="s">
        <v>177</v>
      </c>
      <c r="AG143" s="253">
        <v>10</v>
      </c>
      <c r="AH143" s="253"/>
      <c r="AI143" s="253">
        <v>9</v>
      </c>
      <c r="AJ143" s="253" t="s">
        <v>177</v>
      </c>
      <c r="AK143" s="253">
        <v>7</v>
      </c>
      <c r="AL143" s="253"/>
      <c r="AM143" s="253" t="s">
        <v>177</v>
      </c>
      <c r="AN143" s="253"/>
      <c r="AO143" s="253"/>
      <c r="AP143" s="253">
        <v>9</v>
      </c>
      <c r="AQ143" s="253">
        <v>8</v>
      </c>
      <c r="AR143" s="253">
        <v>7</v>
      </c>
      <c r="AS143" s="253"/>
      <c r="AT143" s="253">
        <v>8</v>
      </c>
      <c r="AU143" s="253"/>
      <c r="AV143" s="253"/>
      <c r="AW143" s="253"/>
      <c r="AX143" s="253"/>
      <c r="AY143" s="253"/>
      <c r="AZ143" s="253"/>
      <c r="BA143" s="253"/>
      <c r="BB143" s="253">
        <v>8</v>
      </c>
      <c r="BC143" s="253">
        <v>10</v>
      </c>
      <c r="BD143" s="253"/>
      <c r="BE143" s="253"/>
      <c r="BF143" s="253"/>
      <c r="BG143" s="253"/>
      <c r="BH143" s="253">
        <v>6</v>
      </c>
      <c r="BI143" s="253"/>
      <c r="BJ143" s="253"/>
      <c r="BK143" s="253"/>
      <c r="BL143" s="253"/>
      <c r="BM143" s="253"/>
      <c r="BN143" s="253">
        <v>7</v>
      </c>
      <c r="BO143" s="253"/>
      <c r="BP143" s="253"/>
      <c r="BQ143" s="253" t="s">
        <v>177</v>
      </c>
      <c r="BR143" s="253"/>
      <c r="BS143" s="253"/>
      <c r="BT143" s="253">
        <v>9</v>
      </c>
      <c r="BU143" s="253" t="s">
        <v>177</v>
      </c>
      <c r="BV143" s="253"/>
    </row>
    <row r="144" spans="1:74" x14ac:dyDescent="0.2">
      <c r="A144" s="250">
        <v>6</v>
      </c>
      <c r="B144" s="248" t="s">
        <v>1330</v>
      </c>
      <c r="C144" s="253">
        <v>9</v>
      </c>
      <c r="D144" s="253">
        <v>8</v>
      </c>
      <c r="E144" s="253">
        <v>10</v>
      </c>
      <c r="F144" s="253">
        <v>9</v>
      </c>
      <c r="G144" s="253">
        <v>9</v>
      </c>
      <c r="H144" s="253">
        <v>10</v>
      </c>
      <c r="I144" s="253">
        <v>9</v>
      </c>
      <c r="J144" s="253">
        <v>10</v>
      </c>
      <c r="K144" s="253" t="s">
        <v>177</v>
      </c>
      <c r="L144" s="253">
        <v>9</v>
      </c>
      <c r="M144" s="253">
        <v>10</v>
      </c>
      <c r="N144" s="253">
        <v>8</v>
      </c>
      <c r="O144" s="253">
        <v>9</v>
      </c>
      <c r="P144" s="253">
        <v>8</v>
      </c>
      <c r="Q144" s="253">
        <v>8</v>
      </c>
      <c r="R144" s="253">
        <v>7</v>
      </c>
      <c r="S144" s="253">
        <v>9</v>
      </c>
      <c r="T144" s="253">
        <v>9</v>
      </c>
      <c r="U144" s="253">
        <v>9</v>
      </c>
      <c r="V144" s="253">
        <v>9</v>
      </c>
      <c r="W144" s="253">
        <v>9</v>
      </c>
      <c r="X144" s="253">
        <v>6</v>
      </c>
      <c r="Y144" s="253">
        <v>9</v>
      </c>
      <c r="Z144" s="253"/>
      <c r="AA144" s="253">
        <v>7</v>
      </c>
      <c r="AB144" s="253">
        <v>9</v>
      </c>
      <c r="AC144" s="253">
        <v>9</v>
      </c>
      <c r="AD144" s="253">
        <v>9</v>
      </c>
      <c r="AE144" s="253">
        <v>9</v>
      </c>
      <c r="AF144" s="253" t="s">
        <v>177</v>
      </c>
      <c r="AG144" s="253" t="s">
        <v>177</v>
      </c>
      <c r="AH144" s="253"/>
      <c r="AI144" s="253"/>
      <c r="AJ144" s="253"/>
      <c r="AK144" s="253">
        <v>8</v>
      </c>
      <c r="AL144" s="253" t="s">
        <v>177</v>
      </c>
      <c r="AM144" s="253"/>
      <c r="AN144" s="253"/>
      <c r="AO144" s="253"/>
      <c r="AP144" s="253"/>
      <c r="AQ144" s="253"/>
      <c r="AR144" s="253" t="s">
        <v>177</v>
      </c>
      <c r="AS144" s="253"/>
      <c r="AT144" s="253">
        <v>7</v>
      </c>
      <c r="AU144" s="253"/>
      <c r="AV144" s="253"/>
      <c r="AW144" s="253"/>
      <c r="AX144" s="253">
        <v>10</v>
      </c>
      <c r="AY144" s="253"/>
      <c r="AZ144" s="253"/>
      <c r="BA144" s="253"/>
      <c r="BB144" s="253">
        <v>8</v>
      </c>
      <c r="BC144" s="253"/>
      <c r="BD144" s="253"/>
      <c r="BE144" s="253"/>
      <c r="BF144" s="253"/>
      <c r="BG144" s="253"/>
      <c r="BH144" s="253"/>
      <c r="BI144" s="253">
        <v>8</v>
      </c>
      <c r="BJ144" s="253"/>
      <c r="BK144" s="253"/>
      <c r="BL144" s="253" t="s">
        <v>177</v>
      </c>
      <c r="BM144" s="253"/>
      <c r="BN144" s="253"/>
      <c r="BO144" s="253"/>
      <c r="BP144" s="253"/>
      <c r="BQ144" s="253"/>
      <c r="BR144" s="253"/>
      <c r="BS144" s="253"/>
      <c r="BT144" s="253">
        <v>9</v>
      </c>
      <c r="BU144" s="253"/>
      <c r="BV144" s="253"/>
    </row>
    <row r="145" spans="1:74" x14ac:dyDescent="0.2">
      <c r="A145" s="250">
        <v>6</v>
      </c>
      <c r="B145" s="248" t="s">
        <v>1331</v>
      </c>
      <c r="C145" s="253">
        <v>10</v>
      </c>
      <c r="D145" s="253">
        <v>10</v>
      </c>
      <c r="E145" s="253">
        <v>10</v>
      </c>
      <c r="F145" s="253">
        <v>9</v>
      </c>
      <c r="G145" s="253">
        <v>10</v>
      </c>
      <c r="H145" s="253">
        <v>10</v>
      </c>
      <c r="I145" s="253">
        <v>10</v>
      </c>
      <c r="J145" s="253">
        <v>9</v>
      </c>
      <c r="K145" s="253">
        <v>10</v>
      </c>
      <c r="L145" s="253">
        <v>10</v>
      </c>
      <c r="M145" s="253">
        <v>10</v>
      </c>
      <c r="N145" s="253">
        <v>9</v>
      </c>
      <c r="O145" s="253">
        <v>10</v>
      </c>
      <c r="P145" s="253">
        <v>10</v>
      </c>
      <c r="Q145" s="253">
        <v>8</v>
      </c>
      <c r="R145" s="253">
        <v>10</v>
      </c>
      <c r="S145" s="253">
        <v>10</v>
      </c>
      <c r="T145" s="253">
        <v>10</v>
      </c>
      <c r="U145" s="253">
        <v>10</v>
      </c>
      <c r="V145" s="253">
        <v>10</v>
      </c>
      <c r="W145" s="253">
        <v>10</v>
      </c>
      <c r="X145" s="253">
        <v>8</v>
      </c>
      <c r="Y145" s="253">
        <v>10</v>
      </c>
      <c r="Z145" s="253">
        <v>10</v>
      </c>
      <c r="AA145" s="253">
        <v>9</v>
      </c>
      <c r="AB145" s="253">
        <v>10</v>
      </c>
      <c r="AC145" s="253">
        <v>9</v>
      </c>
      <c r="AD145" s="253">
        <v>9</v>
      </c>
      <c r="AE145" s="253">
        <v>10</v>
      </c>
      <c r="AF145" s="253">
        <v>10</v>
      </c>
      <c r="AG145" s="253">
        <v>10</v>
      </c>
      <c r="AH145" s="253">
        <v>9</v>
      </c>
      <c r="AI145" s="253">
        <v>10</v>
      </c>
      <c r="AJ145" s="253">
        <v>10</v>
      </c>
      <c r="AK145" s="253">
        <v>9</v>
      </c>
      <c r="AL145" s="253"/>
      <c r="AM145" s="253" t="s">
        <v>177</v>
      </c>
      <c r="AN145" s="253" t="s">
        <v>177</v>
      </c>
      <c r="AO145" s="253"/>
      <c r="AP145" s="253"/>
      <c r="AQ145" s="253" t="s">
        <v>177</v>
      </c>
      <c r="AR145" s="253" t="s">
        <v>177</v>
      </c>
      <c r="AS145" s="253"/>
      <c r="AT145" s="253"/>
      <c r="AU145" s="253" t="s">
        <v>177</v>
      </c>
      <c r="AV145" s="253"/>
      <c r="AW145" s="253"/>
      <c r="AX145" s="253"/>
      <c r="AY145" s="253"/>
      <c r="AZ145" s="253"/>
      <c r="BA145" s="253"/>
      <c r="BB145" s="253">
        <v>10</v>
      </c>
      <c r="BC145" s="253"/>
      <c r="BD145" s="253"/>
      <c r="BE145" s="253"/>
      <c r="BF145" s="253"/>
      <c r="BG145" s="253">
        <v>10</v>
      </c>
      <c r="BH145" s="253"/>
      <c r="BI145" s="253"/>
      <c r="BJ145" s="253"/>
      <c r="BK145" s="253">
        <v>10</v>
      </c>
      <c r="BL145" s="253"/>
      <c r="BM145" s="253">
        <v>10</v>
      </c>
      <c r="BN145" s="253"/>
      <c r="BO145" s="253"/>
      <c r="BP145" s="253"/>
      <c r="BQ145" s="253"/>
      <c r="BR145" s="253"/>
      <c r="BS145" s="253"/>
      <c r="BT145" s="253">
        <v>9</v>
      </c>
      <c r="BU145" s="253">
        <v>10</v>
      </c>
      <c r="BV145" s="253"/>
    </row>
    <row r="146" spans="1:74" x14ac:dyDescent="0.2">
      <c r="A146" s="250">
        <v>6</v>
      </c>
      <c r="B146" s="248" t="s">
        <v>1332</v>
      </c>
      <c r="C146" s="253">
        <v>8</v>
      </c>
      <c r="D146" s="253">
        <v>9</v>
      </c>
      <c r="E146" s="253">
        <v>10</v>
      </c>
      <c r="F146" s="253">
        <v>9</v>
      </c>
      <c r="G146" s="253">
        <v>10</v>
      </c>
      <c r="H146" s="253">
        <v>10</v>
      </c>
      <c r="I146" s="253">
        <v>10</v>
      </c>
      <c r="J146" s="253">
        <v>7</v>
      </c>
      <c r="K146" s="253">
        <v>8</v>
      </c>
      <c r="L146" s="253">
        <v>10</v>
      </c>
      <c r="M146" s="253">
        <v>7</v>
      </c>
      <c r="N146" s="253">
        <v>9</v>
      </c>
      <c r="O146" s="253">
        <v>9</v>
      </c>
      <c r="P146" s="253">
        <v>10</v>
      </c>
      <c r="Q146" s="253">
        <v>9</v>
      </c>
      <c r="R146" s="253">
        <v>10</v>
      </c>
      <c r="S146" s="253">
        <v>10</v>
      </c>
      <c r="T146" s="253">
        <v>9</v>
      </c>
      <c r="U146" s="253">
        <v>10</v>
      </c>
      <c r="V146" s="253">
        <v>10</v>
      </c>
      <c r="W146" s="253">
        <v>10</v>
      </c>
      <c r="X146" s="253">
        <v>8</v>
      </c>
      <c r="Y146" s="253">
        <v>10</v>
      </c>
      <c r="Z146" s="253">
        <v>9</v>
      </c>
      <c r="AA146" s="253">
        <v>7</v>
      </c>
      <c r="AB146" s="253">
        <v>10</v>
      </c>
      <c r="AC146" s="253">
        <v>9</v>
      </c>
      <c r="AD146" s="253">
        <v>10</v>
      </c>
      <c r="AE146" s="253" t="s">
        <v>177</v>
      </c>
      <c r="AF146" s="253">
        <v>8</v>
      </c>
      <c r="AG146" s="253">
        <v>10</v>
      </c>
      <c r="AH146" s="253"/>
      <c r="AI146" s="253"/>
      <c r="AJ146" s="253">
        <v>10</v>
      </c>
      <c r="AK146" s="253"/>
      <c r="AL146" s="253"/>
      <c r="AM146" s="253"/>
      <c r="AN146" s="253" t="s">
        <v>177</v>
      </c>
      <c r="AO146" s="253"/>
      <c r="AP146" s="253"/>
      <c r="AQ146" s="253"/>
      <c r="AR146" s="253"/>
      <c r="AS146" s="253"/>
      <c r="AT146" s="253"/>
      <c r="AU146" s="253" t="s">
        <v>177</v>
      </c>
      <c r="AV146" s="253"/>
      <c r="AW146" s="253"/>
      <c r="AX146" s="253"/>
      <c r="AY146" s="253"/>
      <c r="AZ146" s="253"/>
      <c r="BA146" s="253"/>
      <c r="BB146" s="253">
        <v>10</v>
      </c>
      <c r="BC146" s="253"/>
      <c r="BD146" s="253"/>
      <c r="BE146" s="253"/>
      <c r="BF146" s="253" t="s">
        <v>177</v>
      </c>
      <c r="BG146" s="253"/>
      <c r="BH146" s="253">
        <v>10</v>
      </c>
      <c r="BI146" s="253"/>
      <c r="BJ146" s="253"/>
      <c r="BK146" s="253"/>
      <c r="BL146" s="253">
        <v>10</v>
      </c>
      <c r="BM146" s="253"/>
      <c r="BN146" s="253"/>
      <c r="BO146" s="253"/>
      <c r="BP146" s="253"/>
      <c r="BQ146" s="253"/>
      <c r="BR146" s="253"/>
      <c r="BS146" s="253"/>
      <c r="BT146" s="253">
        <v>9</v>
      </c>
      <c r="BU146" s="253" t="s">
        <v>177</v>
      </c>
      <c r="BV146" s="253"/>
    </row>
    <row r="147" spans="1:74" x14ac:dyDescent="0.2">
      <c r="A147" s="250">
        <v>6</v>
      </c>
      <c r="B147" s="248" t="s">
        <v>1333</v>
      </c>
      <c r="C147" s="253">
        <v>9</v>
      </c>
      <c r="D147" s="253">
        <v>9</v>
      </c>
      <c r="E147" s="253">
        <v>9</v>
      </c>
      <c r="F147" s="253">
        <v>9</v>
      </c>
      <c r="G147" s="253">
        <v>8</v>
      </c>
      <c r="H147" s="253">
        <v>8</v>
      </c>
      <c r="I147" s="253">
        <v>8</v>
      </c>
      <c r="J147" s="253">
        <v>8</v>
      </c>
      <c r="K147" s="253" t="s">
        <v>177</v>
      </c>
      <c r="L147" s="253">
        <v>10</v>
      </c>
      <c r="M147" s="253">
        <v>7</v>
      </c>
      <c r="N147" s="253">
        <v>9</v>
      </c>
      <c r="O147" s="253">
        <v>10</v>
      </c>
      <c r="P147" s="253">
        <v>6</v>
      </c>
      <c r="Q147" s="253">
        <v>9</v>
      </c>
      <c r="R147" s="253">
        <v>9</v>
      </c>
      <c r="S147" s="253">
        <v>10</v>
      </c>
      <c r="T147" s="253">
        <v>9</v>
      </c>
      <c r="U147" s="253">
        <v>8</v>
      </c>
      <c r="V147" s="253">
        <v>9</v>
      </c>
      <c r="W147" s="253">
        <v>9</v>
      </c>
      <c r="X147" s="253">
        <v>8</v>
      </c>
      <c r="Y147" s="253">
        <v>9</v>
      </c>
      <c r="Z147" s="253">
        <v>8</v>
      </c>
      <c r="AA147" s="253">
        <v>9</v>
      </c>
      <c r="AB147" s="253">
        <v>10</v>
      </c>
      <c r="AC147" s="253">
        <v>9</v>
      </c>
      <c r="AD147" s="253">
        <v>9</v>
      </c>
      <c r="AE147" s="253">
        <v>9</v>
      </c>
      <c r="AF147" s="253">
        <v>10</v>
      </c>
      <c r="AG147" s="253">
        <v>9</v>
      </c>
      <c r="AH147" s="253">
        <v>8</v>
      </c>
      <c r="AI147" s="253">
        <v>10</v>
      </c>
      <c r="AJ147" s="253">
        <v>9</v>
      </c>
      <c r="AK147" s="253">
        <v>8</v>
      </c>
      <c r="AL147" s="253">
        <v>8</v>
      </c>
      <c r="AM147" s="253" t="s">
        <v>177</v>
      </c>
      <c r="AN147" s="253" t="s">
        <v>177</v>
      </c>
      <c r="AO147" s="253"/>
      <c r="AP147" s="253"/>
      <c r="AQ147" s="253">
        <v>8</v>
      </c>
      <c r="AR147" s="253"/>
      <c r="AS147" s="253"/>
      <c r="AT147" s="253" t="s">
        <v>177</v>
      </c>
      <c r="AU147" s="253"/>
      <c r="AV147" s="253"/>
      <c r="AW147" s="253"/>
      <c r="AX147" s="253"/>
      <c r="AY147" s="253"/>
      <c r="AZ147" s="253"/>
      <c r="BA147" s="253" t="s">
        <v>177</v>
      </c>
      <c r="BB147" s="253">
        <v>10</v>
      </c>
      <c r="BC147" s="253"/>
      <c r="BD147" s="253"/>
      <c r="BE147" s="253"/>
      <c r="BF147" s="253"/>
      <c r="BG147" s="253">
        <v>10</v>
      </c>
      <c r="BH147" s="253"/>
      <c r="BI147" s="253">
        <v>8</v>
      </c>
      <c r="BJ147" s="253"/>
      <c r="BK147" s="253"/>
      <c r="BL147" s="253"/>
      <c r="BM147" s="253">
        <v>9</v>
      </c>
      <c r="BN147" s="253"/>
      <c r="BO147" s="253"/>
      <c r="BP147" s="253"/>
      <c r="BQ147" s="253" t="s">
        <v>177</v>
      </c>
      <c r="BR147" s="253"/>
      <c r="BS147" s="253"/>
      <c r="BT147" s="253">
        <v>9</v>
      </c>
      <c r="BU147" s="253">
        <v>9</v>
      </c>
      <c r="BV147" s="253"/>
    </row>
    <row r="148" spans="1:74" x14ac:dyDescent="0.2">
      <c r="A148" s="250">
        <v>6</v>
      </c>
      <c r="B148" s="248" t="s">
        <v>1334</v>
      </c>
      <c r="C148" s="253">
        <v>8</v>
      </c>
      <c r="D148" s="253">
        <v>8</v>
      </c>
      <c r="E148" s="253">
        <v>8</v>
      </c>
      <c r="F148" s="253">
        <v>9</v>
      </c>
      <c r="G148" s="253">
        <v>8</v>
      </c>
      <c r="H148" s="253">
        <v>8</v>
      </c>
      <c r="I148" s="253">
        <v>9</v>
      </c>
      <c r="J148" s="253">
        <v>9</v>
      </c>
      <c r="K148" s="253">
        <v>7</v>
      </c>
      <c r="L148" s="253">
        <v>10</v>
      </c>
      <c r="M148" s="253">
        <v>9</v>
      </c>
      <c r="N148" s="253">
        <v>9</v>
      </c>
      <c r="O148" s="253">
        <v>8</v>
      </c>
      <c r="P148" s="253">
        <v>8</v>
      </c>
      <c r="Q148" s="253">
        <v>8</v>
      </c>
      <c r="R148" s="253">
        <v>6</v>
      </c>
      <c r="S148" s="253">
        <v>7</v>
      </c>
      <c r="T148" s="253">
        <v>8</v>
      </c>
      <c r="U148" s="253">
        <v>8</v>
      </c>
      <c r="V148" s="253">
        <v>9</v>
      </c>
      <c r="W148" s="253">
        <v>9</v>
      </c>
      <c r="X148" s="253">
        <v>7</v>
      </c>
      <c r="Y148" s="253">
        <v>8</v>
      </c>
      <c r="Z148" s="253">
        <v>8</v>
      </c>
      <c r="AA148" s="253">
        <v>7</v>
      </c>
      <c r="AB148" s="253">
        <v>9</v>
      </c>
      <c r="AC148" s="253">
        <v>10</v>
      </c>
      <c r="AD148" s="253">
        <v>10</v>
      </c>
      <c r="AE148" s="253">
        <v>9</v>
      </c>
      <c r="AF148" s="253" t="s">
        <v>177</v>
      </c>
      <c r="AG148" s="253">
        <v>9</v>
      </c>
      <c r="AH148" s="253"/>
      <c r="AI148" s="253">
        <v>10</v>
      </c>
      <c r="AJ148" s="253">
        <v>8</v>
      </c>
      <c r="AK148" s="253">
        <v>8</v>
      </c>
      <c r="AL148" s="253">
        <v>8</v>
      </c>
      <c r="AM148" s="253" t="s">
        <v>177</v>
      </c>
      <c r="AN148" s="253" t="s">
        <v>177</v>
      </c>
      <c r="AO148" s="253"/>
      <c r="AP148" s="253"/>
      <c r="AQ148" s="253">
        <v>9</v>
      </c>
      <c r="AR148" s="253" t="s">
        <v>177</v>
      </c>
      <c r="AS148" s="253"/>
      <c r="AT148" s="253">
        <v>9</v>
      </c>
      <c r="AU148" s="253" t="s">
        <v>177</v>
      </c>
      <c r="AV148" s="253"/>
      <c r="AW148" s="253"/>
      <c r="AX148" s="253"/>
      <c r="AY148" s="253"/>
      <c r="AZ148" s="253"/>
      <c r="BA148" s="253"/>
      <c r="BB148" s="253">
        <v>8</v>
      </c>
      <c r="BC148" s="253"/>
      <c r="BD148" s="253"/>
      <c r="BE148" s="253"/>
      <c r="BF148" s="253"/>
      <c r="BG148" s="253">
        <v>7</v>
      </c>
      <c r="BH148" s="253">
        <v>9</v>
      </c>
      <c r="BI148" s="253"/>
      <c r="BJ148" s="253"/>
      <c r="BK148" s="253"/>
      <c r="BL148" s="253"/>
      <c r="BM148" s="253"/>
      <c r="BN148" s="253">
        <v>8</v>
      </c>
      <c r="BO148" s="253"/>
      <c r="BP148" s="253"/>
      <c r="BQ148" s="253" t="s">
        <v>177</v>
      </c>
      <c r="BR148" s="253"/>
      <c r="BS148" s="253"/>
      <c r="BT148" s="253">
        <v>8</v>
      </c>
      <c r="BU148" s="253" t="s">
        <v>177</v>
      </c>
      <c r="BV148" s="253"/>
    </row>
    <row r="149" spans="1:74" x14ac:dyDescent="0.2">
      <c r="A149" s="250">
        <v>6</v>
      </c>
      <c r="B149" s="248" t="s">
        <v>1335</v>
      </c>
      <c r="C149" s="253">
        <v>9</v>
      </c>
      <c r="D149" s="253">
        <v>8</v>
      </c>
      <c r="E149" s="253">
        <v>10</v>
      </c>
      <c r="F149" s="253">
        <v>9</v>
      </c>
      <c r="G149" s="253">
        <v>9</v>
      </c>
      <c r="H149" s="253">
        <v>8</v>
      </c>
      <c r="I149" s="253">
        <v>9</v>
      </c>
      <c r="J149" s="253">
        <v>9</v>
      </c>
      <c r="K149" s="253">
        <v>7</v>
      </c>
      <c r="L149" s="253">
        <v>10</v>
      </c>
      <c r="M149" s="253">
        <v>9</v>
      </c>
      <c r="N149" s="253">
        <v>9</v>
      </c>
      <c r="O149" s="253">
        <v>8</v>
      </c>
      <c r="P149" s="253">
        <v>8</v>
      </c>
      <c r="Q149" s="253">
        <v>8</v>
      </c>
      <c r="R149" s="253">
        <v>8</v>
      </c>
      <c r="S149" s="253">
        <v>10</v>
      </c>
      <c r="T149" s="253">
        <v>6</v>
      </c>
      <c r="U149" s="253">
        <v>8</v>
      </c>
      <c r="V149" s="253">
        <v>10</v>
      </c>
      <c r="W149" s="253">
        <v>9</v>
      </c>
      <c r="X149" s="253">
        <v>9</v>
      </c>
      <c r="Y149" s="253">
        <v>9</v>
      </c>
      <c r="Z149" s="253">
        <v>8</v>
      </c>
      <c r="AA149" s="253">
        <v>8</v>
      </c>
      <c r="AB149" s="253">
        <v>9</v>
      </c>
      <c r="AC149" s="253">
        <v>9</v>
      </c>
      <c r="AD149" s="253">
        <v>10</v>
      </c>
      <c r="AE149" s="253">
        <v>9</v>
      </c>
      <c r="AF149" s="253" t="s">
        <v>177</v>
      </c>
      <c r="AG149" s="253">
        <v>10</v>
      </c>
      <c r="AH149" s="253"/>
      <c r="AI149" s="253" t="s">
        <v>177</v>
      </c>
      <c r="AJ149" s="253">
        <v>10</v>
      </c>
      <c r="AK149" s="253">
        <v>8</v>
      </c>
      <c r="AL149" s="253" t="s">
        <v>177</v>
      </c>
      <c r="AM149" s="253"/>
      <c r="AN149" s="253" t="s">
        <v>177</v>
      </c>
      <c r="AO149" s="253"/>
      <c r="AP149" s="253"/>
      <c r="AQ149" s="253"/>
      <c r="AR149" s="253"/>
      <c r="AS149" s="253"/>
      <c r="AT149" s="253"/>
      <c r="AU149" s="253" t="s">
        <v>177</v>
      </c>
      <c r="AV149" s="253"/>
      <c r="AW149" s="253"/>
      <c r="AX149" s="253"/>
      <c r="AY149" s="253"/>
      <c r="AZ149" s="253"/>
      <c r="BA149" s="253"/>
      <c r="BB149" s="253">
        <v>8</v>
      </c>
      <c r="BC149" s="253"/>
      <c r="BD149" s="253"/>
      <c r="BE149" s="253"/>
      <c r="BF149" s="253"/>
      <c r="BG149" s="253"/>
      <c r="BH149" s="253">
        <v>10</v>
      </c>
      <c r="BI149" s="253"/>
      <c r="BJ149" s="253"/>
      <c r="BK149" s="253"/>
      <c r="BL149" s="253"/>
      <c r="BM149" s="253"/>
      <c r="BN149" s="253"/>
      <c r="BO149" s="253">
        <v>9</v>
      </c>
      <c r="BP149" s="253"/>
      <c r="BQ149" s="253" t="s">
        <v>177</v>
      </c>
      <c r="BR149" s="253"/>
      <c r="BS149" s="253"/>
      <c r="BT149" s="253">
        <v>9</v>
      </c>
      <c r="BU149" s="253">
        <v>9</v>
      </c>
      <c r="BV149" s="253"/>
    </row>
    <row r="150" spans="1:74" x14ac:dyDescent="0.2">
      <c r="A150" s="250">
        <v>6</v>
      </c>
      <c r="B150" s="248" t="s">
        <v>1336</v>
      </c>
      <c r="C150" s="253">
        <v>10</v>
      </c>
      <c r="D150" s="253">
        <v>8</v>
      </c>
      <c r="E150" s="253">
        <v>10</v>
      </c>
      <c r="F150" s="253">
        <v>9</v>
      </c>
      <c r="G150" s="253">
        <v>10</v>
      </c>
      <c r="H150" s="253">
        <v>9</v>
      </c>
      <c r="I150" s="253">
        <v>9</v>
      </c>
      <c r="J150" s="253">
        <v>9</v>
      </c>
      <c r="K150" s="253">
        <v>7</v>
      </c>
      <c r="L150" s="253">
        <v>10</v>
      </c>
      <c r="M150" s="253">
        <v>10</v>
      </c>
      <c r="N150" s="253">
        <v>10</v>
      </c>
      <c r="O150" s="253">
        <v>10</v>
      </c>
      <c r="P150" s="253">
        <v>10</v>
      </c>
      <c r="Q150" s="253">
        <v>7</v>
      </c>
      <c r="R150" s="253">
        <v>10</v>
      </c>
      <c r="S150" s="253">
        <v>10</v>
      </c>
      <c r="T150" s="253">
        <v>9</v>
      </c>
      <c r="U150" s="253">
        <v>9</v>
      </c>
      <c r="V150" s="253">
        <v>10</v>
      </c>
      <c r="W150" s="253">
        <v>9</v>
      </c>
      <c r="X150" s="253">
        <v>9</v>
      </c>
      <c r="Y150" s="253">
        <v>10</v>
      </c>
      <c r="Z150" s="253">
        <v>8</v>
      </c>
      <c r="AA150" s="253">
        <v>8</v>
      </c>
      <c r="AB150" s="253">
        <v>10</v>
      </c>
      <c r="AC150" s="253">
        <v>9</v>
      </c>
      <c r="AD150" s="253">
        <v>10</v>
      </c>
      <c r="AE150" s="253">
        <v>9</v>
      </c>
      <c r="AF150" s="253" t="s">
        <v>177</v>
      </c>
      <c r="AG150" s="253">
        <v>10</v>
      </c>
      <c r="AH150" s="253"/>
      <c r="AI150" s="253" t="s">
        <v>177</v>
      </c>
      <c r="AJ150" s="253" t="s">
        <v>177</v>
      </c>
      <c r="AK150" s="253">
        <v>9</v>
      </c>
      <c r="AL150" s="253" t="s">
        <v>177</v>
      </c>
      <c r="AM150" s="253"/>
      <c r="AN150" s="253"/>
      <c r="AO150" s="253"/>
      <c r="AP150" s="253">
        <v>9</v>
      </c>
      <c r="AQ150" s="253">
        <v>10</v>
      </c>
      <c r="AR150" s="253"/>
      <c r="AS150" s="253"/>
      <c r="AT150" s="253"/>
      <c r="AU150" s="253"/>
      <c r="AV150" s="253"/>
      <c r="AW150" s="253"/>
      <c r="AX150" s="253"/>
      <c r="AY150" s="253"/>
      <c r="AZ150" s="253"/>
      <c r="BA150" s="253"/>
      <c r="BB150" s="253">
        <v>9</v>
      </c>
      <c r="BC150" s="253"/>
      <c r="BD150" s="253"/>
      <c r="BE150" s="253"/>
      <c r="BF150" s="253"/>
      <c r="BG150" s="253"/>
      <c r="BH150" s="253">
        <v>8</v>
      </c>
      <c r="BI150" s="253"/>
      <c r="BJ150" s="253"/>
      <c r="BK150" s="253"/>
      <c r="BL150" s="253"/>
      <c r="BM150" s="253"/>
      <c r="BN150" s="253"/>
      <c r="BO150" s="253" t="s">
        <v>177</v>
      </c>
      <c r="BP150" s="253"/>
      <c r="BQ150" s="253">
        <v>10</v>
      </c>
      <c r="BR150" s="253"/>
      <c r="BS150" s="253"/>
      <c r="BT150" s="253">
        <v>10</v>
      </c>
      <c r="BU150" s="253" t="s">
        <v>177</v>
      </c>
      <c r="BV150" s="253"/>
    </row>
    <row r="151" spans="1:74" x14ac:dyDescent="0.2">
      <c r="A151" s="250">
        <v>6</v>
      </c>
      <c r="B151" s="248" t="s">
        <v>1337</v>
      </c>
      <c r="C151" s="253">
        <v>9</v>
      </c>
      <c r="D151" s="253">
        <v>7</v>
      </c>
      <c r="E151" s="253">
        <v>10</v>
      </c>
      <c r="F151" s="253">
        <v>9</v>
      </c>
      <c r="G151" s="253">
        <v>8</v>
      </c>
      <c r="H151" s="253">
        <v>9</v>
      </c>
      <c r="I151" s="253">
        <v>8</v>
      </c>
      <c r="J151" s="253">
        <v>6</v>
      </c>
      <c r="K151" s="253"/>
      <c r="L151" s="253">
        <v>7</v>
      </c>
      <c r="M151" s="253">
        <v>6</v>
      </c>
      <c r="N151" s="253">
        <v>8</v>
      </c>
      <c r="O151" s="253">
        <v>8</v>
      </c>
      <c r="P151" s="253">
        <v>8</v>
      </c>
      <c r="Q151" s="253">
        <v>8</v>
      </c>
      <c r="R151" s="253">
        <v>7</v>
      </c>
      <c r="S151" s="253">
        <v>8</v>
      </c>
      <c r="T151" s="253">
        <v>9</v>
      </c>
      <c r="U151" s="253" t="s">
        <v>177</v>
      </c>
      <c r="V151" s="253" t="s">
        <v>177</v>
      </c>
      <c r="W151" s="253">
        <v>8</v>
      </c>
      <c r="X151" s="253"/>
      <c r="Y151" s="253">
        <v>8</v>
      </c>
      <c r="Z151" s="253"/>
      <c r="AA151" s="253">
        <v>6</v>
      </c>
      <c r="AB151" s="253"/>
      <c r="AC151" s="253"/>
      <c r="AD151" s="253"/>
      <c r="AE151" s="253">
        <v>9</v>
      </c>
      <c r="AF151" s="253"/>
      <c r="AG151" s="253"/>
      <c r="AH151" s="253"/>
      <c r="AI151" s="253"/>
      <c r="AJ151" s="253"/>
      <c r="AK151" s="253"/>
      <c r="AL151" s="253" t="s">
        <v>177</v>
      </c>
      <c r="AM151" s="253"/>
      <c r="AN151" s="253"/>
      <c r="AO151" s="253"/>
      <c r="AP151" s="253">
        <v>7</v>
      </c>
      <c r="AQ151" s="253">
        <v>8</v>
      </c>
      <c r="AR151" s="253"/>
      <c r="AS151" s="253"/>
      <c r="AT151" s="253">
        <v>7</v>
      </c>
      <c r="AU151" s="253"/>
      <c r="AV151" s="253"/>
      <c r="AW151" s="253"/>
      <c r="AX151" s="253"/>
      <c r="AY151" s="253"/>
      <c r="AZ151" s="253"/>
      <c r="BA151" s="253"/>
      <c r="BB151" s="253">
        <v>8</v>
      </c>
      <c r="BC151" s="253"/>
      <c r="BD151" s="253"/>
      <c r="BE151" s="253"/>
      <c r="BF151" s="253"/>
      <c r="BG151" s="253"/>
      <c r="BH151" s="253"/>
      <c r="BI151" s="253"/>
      <c r="BJ151" s="253"/>
      <c r="BK151" s="253"/>
      <c r="BL151" s="253"/>
      <c r="BM151" s="253"/>
      <c r="BN151" s="253"/>
      <c r="BO151" s="253"/>
      <c r="BP151" s="253"/>
      <c r="BQ151" s="253"/>
      <c r="BR151" s="253"/>
      <c r="BS151" s="253"/>
      <c r="BT151" s="253" t="s">
        <v>177</v>
      </c>
      <c r="BU151" s="253"/>
      <c r="BV151" s="253"/>
    </row>
    <row r="152" spans="1:74" x14ac:dyDescent="0.2">
      <c r="A152" s="250">
        <v>6</v>
      </c>
      <c r="B152" s="248" t="s">
        <v>1338</v>
      </c>
      <c r="C152" s="253">
        <v>7</v>
      </c>
      <c r="D152" s="253">
        <v>7</v>
      </c>
      <c r="E152" s="253">
        <v>9</v>
      </c>
      <c r="F152" s="253">
        <v>8</v>
      </c>
      <c r="G152" s="253">
        <v>7</v>
      </c>
      <c r="H152" s="253">
        <v>9</v>
      </c>
      <c r="I152" s="253">
        <v>8</v>
      </c>
      <c r="J152" s="253">
        <v>9</v>
      </c>
      <c r="K152" s="253">
        <v>9</v>
      </c>
      <c r="L152" s="253">
        <v>10</v>
      </c>
      <c r="M152" s="253">
        <v>9</v>
      </c>
      <c r="N152" s="253">
        <v>9</v>
      </c>
      <c r="O152" s="253">
        <v>9</v>
      </c>
      <c r="P152" s="253">
        <v>8</v>
      </c>
      <c r="Q152" s="253">
        <v>7</v>
      </c>
      <c r="R152" s="253">
        <v>7</v>
      </c>
      <c r="S152" s="253">
        <v>10</v>
      </c>
      <c r="T152" s="253" t="s">
        <v>177</v>
      </c>
      <c r="U152" s="253">
        <v>8</v>
      </c>
      <c r="V152" s="253"/>
      <c r="W152" s="253">
        <v>10</v>
      </c>
      <c r="X152" s="253">
        <v>6</v>
      </c>
      <c r="Y152" s="253"/>
      <c r="Z152" s="253"/>
      <c r="AA152" s="253">
        <v>7</v>
      </c>
      <c r="AB152" s="253"/>
      <c r="AC152" s="253"/>
      <c r="AD152" s="253">
        <v>10</v>
      </c>
      <c r="AE152" s="253"/>
      <c r="AF152" s="253" t="s">
        <v>191</v>
      </c>
      <c r="AG152" s="253"/>
      <c r="AH152" s="253"/>
      <c r="AI152" s="253" t="s">
        <v>177</v>
      </c>
      <c r="AJ152" s="253"/>
      <c r="AK152" s="253" t="s">
        <v>177</v>
      </c>
      <c r="AL152" s="253"/>
      <c r="AM152" s="253"/>
      <c r="AN152" s="253"/>
      <c r="AO152" s="253"/>
      <c r="AP152" s="253"/>
      <c r="AQ152" s="253"/>
      <c r="AR152" s="253"/>
      <c r="AS152" s="253"/>
      <c r="AT152" s="253"/>
      <c r="AU152" s="253"/>
      <c r="AV152" s="253"/>
      <c r="AW152" s="253"/>
      <c r="AX152" s="253"/>
      <c r="AY152" s="253"/>
      <c r="AZ152" s="253"/>
      <c r="BA152" s="253">
        <v>5</v>
      </c>
      <c r="BB152" s="253">
        <v>9</v>
      </c>
      <c r="BC152" s="253"/>
      <c r="BD152" s="253"/>
      <c r="BE152" s="253"/>
      <c r="BF152" s="253"/>
      <c r="BG152" s="253"/>
      <c r="BH152" s="253"/>
      <c r="BI152" s="253"/>
      <c r="BJ152" s="253">
        <v>8</v>
      </c>
      <c r="BK152" s="253"/>
      <c r="BL152" s="253"/>
      <c r="BM152" s="253" t="s">
        <v>177</v>
      </c>
      <c r="BN152" s="253"/>
      <c r="BO152" s="253"/>
      <c r="BP152" s="253"/>
      <c r="BQ152" s="253"/>
      <c r="BR152" s="253"/>
      <c r="BS152" s="253"/>
      <c r="BT152" s="253">
        <v>8</v>
      </c>
      <c r="BU152" s="253"/>
      <c r="BV152" s="253"/>
    </row>
    <row r="153" spans="1:74" x14ac:dyDescent="0.2">
      <c r="A153" s="250">
        <v>6</v>
      </c>
      <c r="B153" s="248" t="s">
        <v>1339</v>
      </c>
      <c r="C153" s="253">
        <v>9</v>
      </c>
      <c r="D153" s="253">
        <v>9</v>
      </c>
      <c r="E153" s="253">
        <v>10</v>
      </c>
      <c r="F153" s="253">
        <v>9</v>
      </c>
      <c r="G153" s="253">
        <v>10</v>
      </c>
      <c r="H153" s="253">
        <v>10</v>
      </c>
      <c r="I153" s="253">
        <v>10</v>
      </c>
      <c r="J153" s="253">
        <v>9</v>
      </c>
      <c r="K153" s="253">
        <v>9</v>
      </c>
      <c r="L153" s="253">
        <v>10</v>
      </c>
      <c r="M153" s="253">
        <v>10</v>
      </c>
      <c r="N153" s="253">
        <v>10</v>
      </c>
      <c r="O153" s="253">
        <v>10</v>
      </c>
      <c r="P153" s="253">
        <v>9</v>
      </c>
      <c r="Q153" s="253">
        <v>8</v>
      </c>
      <c r="R153" s="253">
        <v>9</v>
      </c>
      <c r="S153" s="253">
        <v>9</v>
      </c>
      <c r="T153" s="253">
        <v>9</v>
      </c>
      <c r="U153" s="253">
        <v>10</v>
      </c>
      <c r="V153" s="253">
        <v>10</v>
      </c>
      <c r="W153" s="253">
        <v>10</v>
      </c>
      <c r="X153" s="253">
        <v>8</v>
      </c>
      <c r="Y153" s="253">
        <v>9</v>
      </c>
      <c r="Z153" s="253">
        <v>8</v>
      </c>
      <c r="AA153" s="253">
        <v>8</v>
      </c>
      <c r="AB153" s="253" t="s">
        <v>177</v>
      </c>
      <c r="AC153" s="253">
        <v>9</v>
      </c>
      <c r="AD153" s="253">
        <v>10</v>
      </c>
      <c r="AE153" s="253">
        <v>10</v>
      </c>
      <c r="AF153" s="253">
        <v>10</v>
      </c>
      <c r="AG153" s="253">
        <v>10</v>
      </c>
      <c r="AH153" s="253"/>
      <c r="AI153" s="253">
        <v>10</v>
      </c>
      <c r="AJ153" s="253" t="s">
        <v>177</v>
      </c>
      <c r="AK153" s="253">
        <v>9</v>
      </c>
      <c r="AL153" s="253" t="s">
        <v>177</v>
      </c>
      <c r="AM153" s="253" t="s">
        <v>177</v>
      </c>
      <c r="AN153" s="253"/>
      <c r="AO153" s="253"/>
      <c r="AP153" s="253">
        <v>9</v>
      </c>
      <c r="AQ153" s="253"/>
      <c r="AR153" s="253"/>
      <c r="AS153" s="253"/>
      <c r="AT153" s="253"/>
      <c r="AU153" s="253"/>
      <c r="AV153" s="253"/>
      <c r="AW153" s="253"/>
      <c r="AX153" s="253"/>
      <c r="AY153" s="253"/>
      <c r="AZ153" s="253"/>
      <c r="BA153" s="253"/>
      <c r="BB153" s="253">
        <v>9</v>
      </c>
      <c r="BC153" s="253"/>
      <c r="BD153" s="253"/>
      <c r="BE153" s="253"/>
      <c r="BF153" s="253">
        <v>10</v>
      </c>
      <c r="BG153" s="253"/>
      <c r="BH153" s="253">
        <v>10</v>
      </c>
      <c r="BI153" s="253"/>
      <c r="BJ153" s="253"/>
      <c r="BK153" s="253"/>
      <c r="BL153" s="253"/>
      <c r="BM153" s="253"/>
      <c r="BN153" s="253"/>
      <c r="BO153" s="253">
        <v>9</v>
      </c>
      <c r="BP153" s="253"/>
      <c r="BQ153" s="253">
        <v>10</v>
      </c>
      <c r="BR153" s="253"/>
      <c r="BS153" s="253"/>
      <c r="BT153" s="253">
        <v>10</v>
      </c>
      <c r="BU153" s="253" t="s">
        <v>177</v>
      </c>
      <c r="BV153" s="253"/>
    </row>
    <row r="154" spans="1:74" ht="25.5" x14ac:dyDescent="0.2">
      <c r="A154" s="250">
        <v>6</v>
      </c>
      <c r="B154" s="248" t="s">
        <v>1340</v>
      </c>
      <c r="C154" s="253">
        <v>9</v>
      </c>
      <c r="D154" s="253">
        <v>9</v>
      </c>
      <c r="E154" s="253">
        <v>10</v>
      </c>
      <c r="F154" s="253">
        <v>9</v>
      </c>
      <c r="G154" s="253">
        <v>10</v>
      </c>
      <c r="H154" s="253">
        <v>9</v>
      </c>
      <c r="I154" s="253">
        <v>10</v>
      </c>
      <c r="J154" s="253">
        <v>10</v>
      </c>
      <c r="K154" s="253">
        <v>7</v>
      </c>
      <c r="L154" s="253">
        <v>10</v>
      </c>
      <c r="M154" s="253">
        <v>9</v>
      </c>
      <c r="N154" s="253">
        <v>8</v>
      </c>
      <c r="O154" s="253">
        <v>9</v>
      </c>
      <c r="P154" s="253">
        <v>9</v>
      </c>
      <c r="Q154" s="253">
        <v>9</v>
      </c>
      <c r="R154" s="253">
        <v>9</v>
      </c>
      <c r="S154" s="253">
        <v>8</v>
      </c>
      <c r="T154" s="253">
        <v>10</v>
      </c>
      <c r="U154" s="253">
        <v>10</v>
      </c>
      <c r="V154" s="253">
        <v>9</v>
      </c>
      <c r="W154" s="253">
        <v>10</v>
      </c>
      <c r="X154" s="253">
        <v>8</v>
      </c>
      <c r="Y154" s="253">
        <v>9</v>
      </c>
      <c r="Z154" s="253">
        <v>9</v>
      </c>
      <c r="AA154" s="253">
        <v>8</v>
      </c>
      <c r="AB154" s="253">
        <v>10</v>
      </c>
      <c r="AC154" s="253">
        <v>9</v>
      </c>
      <c r="AD154" s="253">
        <v>10</v>
      </c>
      <c r="AE154" s="253">
        <v>10</v>
      </c>
      <c r="AF154" s="253">
        <v>10</v>
      </c>
      <c r="AG154" s="253">
        <v>10</v>
      </c>
      <c r="AH154" s="253">
        <v>10</v>
      </c>
      <c r="AI154" s="253">
        <v>10</v>
      </c>
      <c r="AJ154" s="253">
        <v>10</v>
      </c>
      <c r="AK154" s="253">
        <v>9</v>
      </c>
      <c r="AL154" s="253">
        <v>8</v>
      </c>
      <c r="AM154" s="253" t="s">
        <v>177</v>
      </c>
      <c r="AN154" s="253">
        <v>10</v>
      </c>
      <c r="AO154" s="253">
        <v>9</v>
      </c>
      <c r="AP154" s="253"/>
      <c r="AQ154" s="253" t="s">
        <v>177</v>
      </c>
      <c r="AR154" s="253" t="s">
        <v>177</v>
      </c>
      <c r="AS154" s="253"/>
      <c r="AT154" s="253">
        <v>10</v>
      </c>
      <c r="AU154" s="253" t="s">
        <v>177</v>
      </c>
      <c r="AV154" s="253"/>
      <c r="AW154" s="253">
        <v>9</v>
      </c>
      <c r="AX154" s="253">
        <v>9</v>
      </c>
      <c r="AY154" s="253" t="s">
        <v>177</v>
      </c>
      <c r="AZ154" s="253">
        <v>8</v>
      </c>
      <c r="BA154" s="253"/>
      <c r="BB154" s="253">
        <v>10</v>
      </c>
      <c r="BC154" s="253"/>
      <c r="BD154" s="253"/>
      <c r="BE154" s="253"/>
      <c r="BF154" s="253"/>
      <c r="BG154" s="253">
        <v>10</v>
      </c>
      <c r="BH154" s="253">
        <v>9</v>
      </c>
      <c r="BI154" s="253"/>
      <c r="BJ154" s="253"/>
      <c r="BK154" s="253"/>
      <c r="BL154" s="253"/>
      <c r="BM154" s="253"/>
      <c r="BN154" s="253">
        <v>10</v>
      </c>
      <c r="BO154" s="253"/>
      <c r="BP154" s="253"/>
      <c r="BQ154" s="253">
        <v>9</v>
      </c>
      <c r="BR154" s="253">
        <v>10</v>
      </c>
      <c r="BS154" s="253"/>
      <c r="BT154" s="253">
        <v>9</v>
      </c>
      <c r="BU154" s="253">
        <v>9</v>
      </c>
      <c r="BV154" s="253" t="s">
        <v>177</v>
      </c>
    </row>
    <row r="155" spans="1:74" x14ac:dyDescent="0.2">
      <c r="A155" s="250">
        <v>6</v>
      </c>
      <c r="B155" s="248" t="s">
        <v>1341</v>
      </c>
      <c r="C155" s="253">
        <v>7</v>
      </c>
      <c r="D155" s="253">
        <v>8</v>
      </c>
      <c r="E155" s="253">
        <v>8</v>
      </c>
      <c r="F155" s="253">
        <v>7</v>
      </c>
      <c r="G155" s="253">
        <v>7</v>
      </c>
      <c r="H155" s="253">
        <v>8</v>
      </c>
      <c r="I155" s="253">
        <v>8</v>
      </c>
      <c r="J155" s="253">
        <v>5</v>
      </c>
      <c r="K155" s="253" t="s">
        <v>191</v>
      </c>
      <c r="L155" s="253">
        <v>8</v>
      </c>
      <c r="M155" s="253">
        <v>7</v>
      </c>
      <c r="N155" s="253">
        <v>7</v>
      </c>
      <c r="O155" s="253">
        <v>8</v>
      </c>
      <c r="P155" s="253" t="s">
        <v>177</v>
      </c>
      <c r="Q155" s="253">
        <v>6</v>
      </c>
      <c r="R155" s="253"/>
      <c r="S155" s="253">
        <v>9</v>
      </c>
      <c r="T155" s="253">
        <v>6</v>
      </c>
      <c r="U155" s="253">
        <v>7</v>
      </c>
      <c r="V155" s="253"/>
      <c r="W155" s="253" t="s">
        <v>191</v>
      </c>
      <c r="X155" s="253"/>
      <c r="Y155" s="253">
        <v>9</v>
      </c>
      <c r="Z155" s="253"/>
      <c r="AA155" s="253">
        <v>6</v>
      </c>
      <c r="AB155" s="253"/>
      <c r="AC155" s="253"/>
      <c r="AD155" s="253">
        <v>7</v>
      </c>
      <c r="AE155" s="253">
        <v>8</v>
      </c>
      <c r="AF155" s="253"/>
      <c r="AG155" s="253" t="s">
        <v>177</v>
      </c>
      <c r="AH155" s="253"/>
      <c r="AI155" s="253">
        <v>9</v>
      </c>
      <c r="AJ155" s="253"/>
      <c r="AK155" s="253"/>
      <c r="AL155" s="253">
        <v>5</v>
      </c>
      <c r="AM155" s="253" t="s">
        <v>177</v>
      </c>
      <c r="AN155" s="253"/>
      <c r="AO155" s="253"/>
      <c r="AP155" s="253"/>
      <c r="AQ155" s="253">
        <v>8</v>
      </c>
      <c r="AR155" s="253">
        <v>8</v>
      </c>
      <c r="AS155" s="253"/>
      <c r="AT155" s="253"/>
      <c r="AU155" s="253" t="s">
        <v>177</v>
      </c>
      <c r="AV155" s="253"/>
      <c r="AW155" s="253"/>
      <c r="AX155" s="253"/>
      <c r="AY155" s="253"/>
      <c r="AZ155" s="253"/>
      <c r="BA155" s="253" t="s">
        <v>177</v>
      </c>
      <c r="BB155" s="253">
        <v>8</v>
      </c>
      <c r="BC155" s="253"/>
      <c r="BD155" s="253"/>
      <c r="BE155" s="253"/>
      <c r="BF155" s="253"/>
      <c r="BG155" s="253"/>
      <c r="BH155" s="253">
        <v>5</v>
      </c>
      <c r="BI155" s="253"/>
      <c r="BJ155" s="253"/>
      <c r="BK155" s="253"/>
      <c r="BL155" s="253"/>
      <c r="BM155" s="253"/>
      <c r="BN155" s="253"/>
      <c r="BO155" s="253"/>
      <c r="BP155" s="253"/>
      <c r="BQ155" s="253"/>
      <c r="BR155" s="253"/>
      <c r="BS155" s="253"/>
      <c r="BT155" s="253"/>
      <c r="BU155" s="253"/>
      <c r="BV155" s="253"/>
    </row>
    <row r="156" spans="1:74" x14ac:dyDescent="0.2">
      <c r="A156" s="250">
        <v>6</v>
      </c>
      <c r="B156" s="248" t="s">
        <v>1342</v>
      </c>
      <c r="C156" s="253">
        <v>9</v>
      </c>
      <c r="D156" s="253">
        <v>9</v>
      </c>
      <c r="E156" s="253">
        <v>10</v>
      </c>
      <c r="F156" s="253">
        <v>9</v>
      </c>
      <c r="G156" s="253">
        <v>9</v>
      </c>
      <c r="H156" s="253">
        <v>10</v>
      </c>
      <c r="I156" s="253">
        <v>10</v>
      </c>
      <c r="J156" s="253">
        <v>9</v>
      </c>
      <c r="K156" s="253">
        <v>9</v>
      </c>
      <c r="L156" s="253">
        <v>10</v>
      </c>
      <c r="M156" s="253">
        <v>9</v>
      </c>
      <c r="N156" s="253" t="s">
        <v>191</v>
      </c>
      <c r="O156" s="253">
        <v>9</v>
      </c>
      <c r="P156" s="253">
        <v>8</v>
      </c>
      <c r="Q156" s="253"/>
      <c r="R156" s="253">
        <v>8</v>
      </c>
      <c r="S156" s="253" t="s">
        <v>177</v>
      </c>
      <c r="T156" s="253">
        <v>7</v>
      </c>
      <c r="U156" s="253">
        <v>9</v>
      </c>
      <c r="V156" s="253"/>
      <c r="W156" s="253">
        <v>8</v>
      </c>
      <c r="X156" s="253"/>
      <c r="Y156" s="253">
        <v>7</v>
      </c>
      <c r="Z156" s="253" t="s">
        <v>177</v>
      </c>
      <c r="AA156" s="253">
        <v>7</v>
      </c>
      <c r="AB156" s="253">
        <v>9</v>
      </c>
      <c r="AC156" s="253"/>
      <c r="AD156" s="253" t="s">
        <v>177</v>
      </c>
      <c r="AE156" s="253" t="s">
        <v>177</v>
      </c>
      <c r="AF156" s="253"/>
      <c r="AG156" s="253">
        <v>8</v>
      </c>
      <c r="AH156" s="253"/>
      <c r="AI156" s="253"/>
      <c r="AJ156" s="253" t="s">
        <v>177</v>
      </c>
      <c r="AK156" s="253">
        <v>7</v>
      </c>
      <c r="AL156" s="253" t="s">
        <v>177</v>
      </c>
      <c r="AM156" s="253"/>
      <c r="AN156" s="253"/>
      <c r="AO156" s="253"/>
      <c r="AP156" s="253"/>
      <c r="AQ156" s="253" t="s">
        <v>191</v>
      </c>
      <c r="AR156" s="253"/>
      <c r="AS156" s="253"/>
      <c r="AT156" s="253"/>
      <c r="AU156" s="253"/>
      <c r="AV156" s="253"/>
      <c r="AW156" s="253"/>
      <c r="AX156" s="253"/>
      <c r="AY156" s="253"/>
      <c r="AZ156" s="253"/>
      <c r="BA156" s="253"/>
      <c r="BB156" s="253">
        <v>8</v>
      </c>
      <c r="BC156" s="253"/>
      <c r="BD156" s="253">
        <v>9</v>
      </c>
      <c r="BE156" s="253"/>
      <c r="BF156" s="253"/>
      <c r="BG156" s="253"/>
      <c r="BH156" s="253"/>
      <c r="BI156" s="253"/>
      <c r="BJ156" s="253" t="s">
        <v>191</v>
      </c>
      <c r="BK156" s="253"/>
      <c r="BL156" s="253"/>
      <c r="BM156" s="253"/>
      <c r="BN156" s="253"/>
      <c r="BO156" s="253"/>
      <c r="BP156" s="253"/>
      <c r="BQ156" s="253"/>
      <c r="BR156" s="253"/>
      <c r="BS156" s="253"/>
      <c r="BT156" s="253">
        <v>8</v>
      </c>
      <c r="BU156" s="253">
        <v>9</v>
      </c>
      <c r="BV156" s="253"/>
    </row>
    <row r="157" spans="1:74" x14ac:dyDescent="0.2">
      <c r="A157" s="250">
        <v>6</v>
      </c>
      <c r="B157" s="248" t="s">
        <v>1343</v>
      </c>
      <c r="C157" s="253">
        <v>7</v>
      </c>
      <c r="D157" s="253">
        <v>7</v>
      </c>
      <c r="E157" s="253">
        <v>8</v>
      </c>
      <c r="F157" s="253">
        <v>8</v>
      </c>
      <c r="G157" s="253">
        <v>7</v>
      </c>
      <c r="H157" s="253">
        <v>9</v>
      </c>
      <c r="I157" s="253">
        <v>8</v>
      </c>
      <c r="J157" s="253">
        <v>5</v>
      </c>
      <c r="K157" s="253"/>
      <c r="L157" s="253"/>
      <c r="M157" s="253">
        <v>9</v>
      </c>
      <c r="N157" s="253">
        <v>8</v>
      </c>
      <c r="O157" s="253">
        <v>7</v>
      </c>
      <c r="P157" s="253">
        <v>7</v>
      </c>
      <c r="Q157" s="253">
        <v>8</v>
      </c>
      <c r="R157" s="253" t="s">
        <v>177</v>
      </c>
      <c r="S157" s="253">
        <v>8</v>
      </c>
      <c r="T157" s="253">
        <v>7</v>
      </c>
      <c r="U157" s="253">
        <v>7</v>
      </c>
      <c r="V157" s="253">
        <v>8</v>
      </c>
      <c r="W157" s="253">
        <v>7</v>
      </c>
      <c r="X157" s="253"/>
      <c r="Y157" s="253">
        <v>7</v>
      </c>
      <c r="Z157" s="253">
        <v>8</v>
      </c>
      <c r="AA157" s="253">
        <v>6</v>
      </c>
      <c r="AB157" s="253">
        <v>7</v>
      </c>
      <c r="AC157" s="253"/>
      <c r="AD157" s="253"/>
      <c r="AE157" s="253">
        <v>8</v>
      </c>
      <c r="AF157" s="253"/>
      <c r="AG157" s="253">
        <v>7</v>
      </c>
      <c r="AH157" s="253"/>
      <c r="AI157" s="253"/>
      <c r="AJ157" s="253">
        <v>6</v>
      </c>
      <c r="AK157" s="253">
        <v>6</v>
      </c>
      <c r="AL157" s="253"/>
      <c r="AM157" s="253"/>
      <c r="AN157" s="253"/>
      <c r="AO157" s="253"/>
      <c r="AP157" s="253"/>
      <c r="AQ157" s="253">
        <v>8</v>
      </c>
      <c r="AR157" s="253" t="s">
        <v>177</v>
      </c>
      <c r="AS157" s="253"/>
      <c r="AT157" s="253"/>
      <c r="AU157" s="253"/>
      <c r="AV157" s="253"/>
      <c r="AW157" s="253"/>
      <c r="AX157" s="253"/>
      <c r="AY157" s="253"/>
      <c r="AZ157" s="253"/>
      <c r="BA157" s="253"/>
      <c r="BB157" s="253">
        <v>8</v>
      </c>
      <c r="BC157" s="253"/>
      <c r="BD157" s="253"/>
      <c r="BE157" s="253"/>
      <c r="BF157" s="253"/>
      <c r="BG157" s="253"/>
      <c r="BH157" s="253" t="s">
        <v>177</v>
      </c>
      <c r="BI157" s="253"/>
      <c r="BJ157" s="253"/>
      <c r="BK157" s="253"/>
      <c r="BL157" s="253"/>
      <c r="BM157" s="253"/>
      <c r="BN157" s="253"/>
      <c r="BO157" s="253"/>
      <c r="BP157" s="253"/>
      <c r="BQ157" s="253">
        <v>5</v>
      </c>
      <c r="BR157" s="253"/>
      <c r="BS157" s="253"/>
      <c r="BT157" s="253"/>
      <c r="BU157" s="253"/>
      <c r="BV157" s="253"/>
    </row>
    <row r="158" spans="1:74" x14ac:dyDescent="0.2">
      <c r="A158" s="250">
        <v>6</v>
      </c>
      <c r="B158" s="248" t="s">
        <v>1344</v>
      </c>
      <c r="C158" s="253">
        <v>8</v>
      </c>
      <c r="D158" s="253">
        <v>9</v>
      </c>
      <c r="E158" s="253">
        <v>10</v>
      </c>
      <c r="F158" s="253">
        <v>9</v>
      </c>
      <c r="G158" s="253">
        <v>10</v>
      </c>
      <c r="H158" s="253">
        <v>9</v>
      </c>
      <c r="I158" s="253">
        <v>10</v>
      </c>
      <c r="J158" s="253">
        <v>10</v>
      </c>
      <c r="K158" s="253">
        <v>9</v>
      </c>
      <c r="L158" s="253">
        <v>10</v>
      </c>
      <c r="M158" s="253" t="s">
        <v>177</v>
      </c>
      <c r="N158" s="253">
        <v>8</v>
      </c>
      <c r="O158" s="253">
        <v>9</v>
      </c>
      <c r="P158" s="253">
        <v>9</v>
      </c>
      <c r="Q158" s="253">
        <v>9</v>
      </c>
      <c r="R158" s="253">
        <v>7</v>
      </c>
      <c r="S158" s="253">
        <v>9</v>
      </c>
      <c r="T158" s="253">
        <v>9</v>
      </c>
      <c r="U158" s="253">
        <v>9</v>
      </c>
      <c r="V158" s="253">
        <v>9</v>
      </c>
      <c r="W158" s="253">
        <v>9</v>
      </c>
      <c r="X158" s="253">
        <v>8</v>
      </c>
      <c r="Y158" s="253">
        <v>9</v>
      </c>
      <c r="Z158" s="253">
        <v>8</v>
      </c>
      <c r="AA158" s="253" t="s">
        <v>177</v>
      </c>
      <c r="AB158" s="253">
        <v>10</v>
      </c>
      <c r="AC158" s="253">
        <v>10</v>
      </c>
      <c r="AD158" s="253">
        <v>9</v>
      </c>
      <c r="AE158" s="253">
        <v>9</v>
      </c>
      <c r="AF158" s="253" t="s">
        <v>177</v>
      </c>
      <c r="AG158" s="253">
        <v>9</v>
      </c>
      <c r="AH158" s="253"/>
      <c r="AI158" s="253"/>
      <c r="AJ158" s="253">
        <v>8</v>
      </c>
      <c r="AK158" s="253">
        <v>9</v>
      </c>
      <c r="AL158" s="253"/>
      <c r="AM158" s="253"/>
      <c r="AN158" s="253" t="s">
        <v>177</v>
      </c>
      <c r="AO158" s="253"/>
      <c r="AP158" s="253">
        <v>9</v>
      </c>
      <c r="AQ158" s="253">
        <v>9</v>
      </c>
      <c r="AR158" s="253">
        <v>10</v>
      </c>
      <c r="AS158" s="253">
        <v>9</v>
      </c>
      <c r="AT158" s="253">
        <v>8</v>
      </c>
      <c r="AU158" s="253">
        <v>9</v>
      </c>
      <c r="AV158" s="253"/>
      <c r="AW158" s="253">
        <v>9</v>
      </c>
      <c r="AX158" s="253">
        <v>8</v>
      </c>
      <c r="AY158" s="253">
        <v>8</v>
      </c>
      <c r="AZ158" s="253"/>
      <c r="BA158" s="253"/>
      <c r="BB158" s="253">
        <v>10</v>
      </c>
      <c r="BC158" s="253"/>
      <c r="BD158" s="253">
        <v>9</v>
      </c>
      <c r="BE158" s="253"/>
      <c r="BF158" s="253"/>
      <c r="BG158" s="253"/>
      <c r="BH158" s="253"/>
      <c r="BI158" s="253"/>
      <c r="BJ158" s="253">
        <v>8</v>
      </c>
      <c r="BK158" s="253"/>
      <c r="BL158" s="253"/>
      <c r="BM158" s="253"/>
      <c r="BN158" s="253"/>
      <c r="BO158" s="253"/>
      <c r="BP158" s="253"/>
      <c r="BQ158" s="253" t="s">
        <v>177</v>
      </c>
      <c r="BR158" s="253"/>
      <c r="BS158" s="253"/>
      <c r="BT158" s="253">
        <v>10</v>
      </c>
      <c r="BU158" s="253">
        <v>9</v>
      </c>
      <c r="BV158" s="253"/>
    </row>
    <row r="159" spans="1:74" ht="25.5" x14ac:dyDescent="0.2">
      <c r="A159" s="250">
        <v>6</v>
      </c>
      <c r="B159" s="248" t="s">
        <v>1345</v>
      </c>
      <c r="C159" s="253">
        <v>9</v>
      </c>
      <c r="D159" s="253">
        <v>9</v>
      </c>
      <c r="E159" s="253">
        <v>10</v>
      </c>
      <c r="F159" s="253">
        <v>8</v>
      </c>
      <c r="G159" s="253">
        <v>9</v>
      </c>
      <c r="H159" s="253">
        <v>9</v>
      </c>
      <c r="I159" s="253">
        <v>10</v>
      </c>
      <c r="J159" s="253">
        <v>9</v>
      </c>
      <c r="K159" s="253">
        <v>7</v>
      </c>
      <c r="L159" s="253">
        <v>9</v>
      </c>
      <c r="M159" s="253">
        <v>9</v>
      </c>
      <c r="N159" s="253">
        <v>9</v>
      </c>
      <c r="O159" s="253">
        <v>9</v>
      </c>
      <c r="P159" s="253">
        <v>9</v>
      </c>
      <c r="Q159" s="253">
        <v>8</v>
      </c>
      <c r="R159" s="253">
        <v>10</v>
      </c>
      <c r="S159" s="253">
        <v>10</v>
      </c>
      <c r="T159" s="253">
        <v>8</v>
      </c>
      <c r="U159" s="253">
        <v>9</v>
      </c>
      <c r="V159" s="253">
        <v>10</v>
      </c>
      <c r="W159" s="253">
        <v>10</v>
      </c>
      <c r="X159" s="253">
        <v>7</v>
      </c>
      <c r="Y159" s="253">
        <v>7</v>
      </c>
      <c r="Z159" s="253">
        <v>9</v>
      </c>
      <c r="AA159" s="253">
        <v>9</v>
      </c>
      <c r="AB159" s="253">
        <v>10</v>
      </c>
      <c r="AC159" s="253">
        <v>8</v>
      </c>
      <c r="AD159" s="253">
        <v>9</v>
      </c>
      <c r="AE159" s="253">
        <v>10</v>
      </c>
      <c r="AF159" s="253">
        <v>9</v>
      </c>
      <c r="AG159" s="253">
        <v>9</v>
      </c>
      <c r="AH159" s="253"/>
      <c r="AI159" s="253">
        <v>8</v>
      </c>
      <c r="AJ159" s="253">
        <v>9</v>
      </c>
      <c r="AK159" s="253">
        <v>7</v>
      </c>
      <c r="AL159" s="253" t="s">
        <v>177</v>
      </c>
      <c r="AM159" s="253" t="s">
        <v>177</v>
      </c>
      <c r="AN159" s="253" t="s">
        <v>177</v>
      </c>
      <c r="AO159" s="253" t="s">
        <v>177</v>
      </c>
      <c r="AP159" s="253"/>
      <c r="AQ159" s="253">
        <v>8</v>
      </c>
      <c r="AR159" s="253"/>
      <c r="AS159" s="253"/>
      <c r="AT159" s="253">
        <v>8</v>
      </c>
      <c r="AU159" s="253" t="s">
        <v>177</v>
      </c>
      <c r="AV159" s="253"/>
      <c r="AW159" s="253"/>
      <c r="AX159" s="253"/>
      <c r="AY159" s="253"/>
      <c r="AZ159" s="253">
        <v>9</v>
      </c>
      <c r="BA159" s="253"/>
      <c r="BB159" s="253">
        <v>8</v>
      </c>
      <c r="BC159" s="253"/>
      <c r="BD159" s="253"/>
      <c r="BE159" s="253"/>
      <c r="BF159" s="253">
        <v>10</v>
      </c>
      <c r="BG159" s="253"/>
      <c r="BH159" s="253">
        <v>9</v>
      </c>
      <c r="BI159" s="253"/>
      <c r="BJ159" s="253"/>
      <c r="BK159" s="253"/>
      <c r="BL159" s="253"/>
      <c r="BM159" s="253"/>
      <c r="BN159" s="253"/>
      <c r="BO159" s="253"/>
      <c r="BP159" s="253"/>
      <c r="BQ159" s="253" t="s">
        <v>177</v>
      </c>
      <c r="BR159" s="253"/>
      <c r="BS159" s="253"/>
      <c r="BT159" s="253">
        <v>9</v>
      </c>
      <c r="BU159" s="253">
        <v>10</v>
      </c>
      <c r="BV159" s="253"/>
    </row>
    <row r="160" spans="1:74" ht="25.5" x14ac:dyDescent="0.2">
      <c r="A160" s="250">
        <v>6</v>
      </c>
      <c r="B160" s="248" t="s">
        <v>1346</v>
      </c>
      <c r="C160" s="253">
        <v>7</v>
      </c>
      <c r="D160" s="253">
        <v>6</v>
      </c>
      <c r="E160" s="253">
        <v>9</v>
      </c>
      <c r="F160" s="253">
        <v>7</v>
      </c>
      <c r="G160" s="253">
        <v>6</v>
      </c>
      <c r="H160" s="253">
        <v>7</v>
      </c>
      <c r="I160" s="253">
        <v>6</v>
      </c>
      <c r="J160" s="253">
        <v>5</v>
      </c>
      <c r="K160" s="253">
        <v>6</v>
      </c>
      <c r="L160" s="253">
        <v>7</v>
      </c>
      <c r="M160" s="253">
        <v>8</v>
      </c>
      <c r="N160" s="253">
        <v>8</v>
      </c>
      <c r="O160" s="253">
        <v>6</v>
      </c>
      <c r="P160" s="253">
        <v>6</v>
      </c>
      <c r="Q160" s="253" t="s">
        <v>177</v>
      </c>
      <c r="R160" s="253">
        <v>6</v>
      </c>
      <c r="S160" s="253">
        <v>8</v>
      </c>
      <c r="T160" s="253">
        <v>9</v>
      </c>
      <c r="U160" s="253">
        <v>8</v>
      </c>
      <c r="V160" s="253" t="s">
        <v>177</v>
      </c>
      <c r="W160" s="253">
        <v>9</v>
      </c>
      <c r="X160" s="253">
        <v>6</v>
      </c>
      <c r="Y160" s="253">
        <v>5</v>
      </c>
      <c r="Z160" s="253" t="s">
        <v>177</v>
      </c>
      <c r="AA160" s="253">
        <v>6</v>
      </c>
      <c r="AB160" s="253" t="s">
        <v>177</v>
      </c>
      <c r="AC160" s="253"/>
      <c r="AD160" s="253"/>
      <c r="AE160" s="253"/>
      <c r="AF160" s="253"/>
      <c r="AG160" s="253"/>
      <c r="AH160" s="253"/>
      <c r="AI160" s="253"/>
      <c r="AJ160" s="253"/>
      <c r="AK160" s="253"/>
      <c r="AL160" s="253"/>
      <c r="AM160" s="253"/>
      <c r="AN160" s="253"/>
      <c r="AO160" s="253"/>
      <c r="AP160" s="253"/>
      <c r="AQ160" s="253"/>
      <c r="AR160" s="253"/>
      <c r="AS160" s="253"/>
      <c r="AT160" s="253"/>
      <c r="AU160" s="253"/>
      <c r="AV160" s="253"/>
      <c r="AW160" s="253"/>
      <c r="AX160" s="253"/>
      <c r="AY160" s="253"/>
      <c r="AZ160" s="253"/>
      <c r="BA160" s="253"/>
      <c r="BB160" s="253">
        <v>7</v>
      </c>
      <c r="BC160" s="253"/>
      <c r="BD160" s="253"/>
      <c r="BE160" s="253"/>
      <c r="BF160" s="253"/>
      <c r="BG160" s="253"/>
      <c r="BH160" s="253"/>
      <c r="BI160" s="253"/>
      <c r="BJ160" s="253"/>
      <c r="BK160" s="253"/>
      <c r="BL160" s="253"/>
      <c r="BM160" s="253"/>
      <c r="BN160" s="253"/>
      <c r="BO160" s="253"/>
      <c r="BP160" s="253"/>
      <c r="BQ160" s="253"/>
      <c r="BR160" s="253"/>
      <c r="BS160" s="253"/>
      <c r="BT160" s="253"/>
      <c r="BU160" s="253"/>
      <c r="BV160" s="253"/>
    </row>
    <row r="161" spans="1:74" x14ac:dyDescent="0.2">
      <c r="A161" s="250">
        <v>6</v>
      </c>
      <c r="B161" s="248" t="s">
        <v>1347</v>
      </c>
      <c r="C161" s="253">
        <v>10</v>
      </c>
      <c r="D161" s="253">
        <v>9</v>
      </c>
      <c r="E161" s="253">
        <v>10</v>
      </c>
      <c r="F161" s="253">
        <v>9</v>
      </c>
      <c r="G161" s="253">
        <v>9</v>
      </c>
      <c r="H161" s="253">
        <v>10</v>
      </c>
      <c r="I161" s="253">
        <v>10</v>
      </c>
      <c r="J161" s="253">
        <v>8</v>
      </c>
      <c r="K161" s="253">
        <v>8</v>
      </c>
      <c r="L161" s="253">
        <v>10</v>
      </c>
      <c r="M161" s="253">
        <v>10</v>
      </c>
      <c r="N161" s="253">
        <v>8</v>
      </c>
      <c r="O161" s="253">
        <v>10</v>
      </c>
      <c r="P161" s="253">
        <v>8</v>
      </c>
      <c r="Q161" s="253">
        <v>10</v>
      </c>
      <c r="R161" s="253">
        <v>9</v>
      </c>
      <c r="S161" s="253">
        <v>9</v>
      </c>
      <c r="T161" s="253">
        <v>8</v>
      </c>
      <c r="U161" s="253">
        <v>8</v>
      </c>
      <c r="V161" s="253">
        <v>10</v>
      </c>
      <c r="W161" s="253">
        <v>9</v>
      </c>
      <c r="X161" s="253">
        <v>8</v>
      </c>
      <c r="Y161" s="253">
        <v>7</v>
      </c>
      <c r="Z161" s="253" t="s">
        <v>177</v>
      </c>
      <c r="AA161" s="253">
        <v>8</v>
      </c>
      <c r="AB161" s="253">
        <v>10</v>
      </c>
      <c r="AC161" s="253">
        <v>10</v>
      </c>
      <c r="AD161" s="253">
        <v>8</v>
      </c>
      <c r="AE161" s="253">
        <v>9</v>
      </c>
      <c r="AF161" s="253">
        <v>8</v>
      </c>
      <c r="AG161" s="253">
        <v>10</v>
      </c>
      <c r="AH161" s="253"/>
      <c r="AI161" s="253">
        <v>8</v>
      </c>
      <c r="AJ161" s="253">
        <v>9</v>
      </c>
      <c r="AK161" s="253">
        <v>6</v>
      </c>
      <c r="AL161" s="253">
        <v>9</v>
      </c>
      <c r="AM161" s="253" t="s">
        <v>177</v>
      </c>
      <c r="AN161" s="253">
        <v>8</v>
      </c>
      <c r="AO161" s="253">
        <v>9</v>
      </c>
      <c r="AP161" s="253" t="s">
        <v>177</v>
      </c>
      <c r="AQ161" s="253">
        <v>9</v>
      </c>
      <c r="AR161" s="253"/>
      <c r="AS161" s="253"/>
      <c r="AT161" s="253" t="s">
        <v>177</v>
      </c>
      <c r="AU161" s="253" t="s">
        <v>177</v>
      </c>
      <c r="AV161" s="253"/>
      <c r="AW161" s="253"/>
      <c r="AX161" s="253">
        <v>9</v>
      </c>
      <c r="AY161" s="253"/>
      <c r="AZ161" s="253"/>
      <c r="BA161" s="253" t="s">
        <v>177</v>
      </c>
      <c r="BB161" s="253">
        <v>10</v>
      </c>
      <c r="BC161" s="253"/>
      <c r="BD161" s="253"/>
      <c r="BE161" s="253"/>
      <c r="BF161" s="253"/>
      <c r="BG161" s="253">
        <v>10</v>
      </c>
      <c r="BH161" s="253">
        <v>8</v>
      </c>
      <c r="BI161" s="253"/>
      <c r="BJ161" s="253"/>
      <c r="BK161" s="253"/>
      <c r="BL161" s="253"/>
      <c r="BM161" s="253"/>
      <c r="BN161" s="253"/>
      <c r="BO161" s="253">
        <v>10</v>
      </c>
      <c r="BP161" s="253"/>
      <c r="BQ161" s="253"/>
      <c r="BR161" s="253"/>
      <c r="BS161" s="253"/>
      <c r="BT161" s="253">
        <v>9</v>
      </c>
      <c r="BU161" s="253">
        <v>9</v>
      </c>
      <c r="BV161" s="253"/>
    </row>
    <row r="162" spans="1:74" x14ac:dyDescent="0.2">
      <c r="A162" s="250">
        <v>7</v>
      </c>
      <c r="B162" s="248" t="s">
        <v>1348</v>
      </c>
      <c r="C162" s="253">
        <v>10</v>
      </c>
      <c r="D162" s="253">
        <v>10</v>
      </c>
      <c r="E162" s="253">
        <v>10</v>
      </c>
      <c r="F162" s="253">
        <v>10</v>
      </c>
      <c r="G162" s="253">
        <v>10</v>
      </c>
      <c r="H162" s="253">
        <v>9</v>
      </c>
      <c r="I162" s="253">
        <v>9</v>
      </c>
      <c r="J162" s="253">
        <v>10</v>
      </c>
      <c r="K162" s="253">
        <v>8</v>
      </c>
      <c r="L162" s="253">
        <v>9</v>
      </c>
      <c r="M162" s="253">
        <v>9</v>
      </c>
      <c r="N162" s="253">
        <v>9</v>
      </c>
      <c r="O162" s="253">
        <v>9</v>
      </c>
      <c r="P162" s="253">
        <v>10</v>
      </c>
      <c r="Q162" s="253">
        <v>9</v>
      </c>
      <c r="R162" s="253">
        <v>10</v>
      </c>
      <c r="S162" s="253">
        <v>9</v>
      </c>
      <c r="T162" s="253">
        <v>10</v>
      </c>
      <c r="U162" s="253">
        <v>10</v>
      </c>
      <c r="V162" s="253">
        <v>9</v>
      </c>
      <c r="W162" s="253">
        <v>10</v>
      </c>
      <c r="X162" s="253">
        <v>9</v>
      </c>
      <c r="Y162" s="253">
        <v>10</v>
      </c>
      <c r="Z162" s="253">
        <v>9</v>
      </c>
      <c r="AA162" s="253">
        <v>7</v>
      </c>
      <c r="AB162" s="253"/>
      <c r="AC162" s="253">
        <v>10</v>
      </c>
      <c r="AD162" s="253">
        <v>8</v>
      </c>
      <c r="AE162" s="253">
        <v>10</v>
      </c>
      <c r="AF162" s="253">
        <v>10</v>
      </c>
      <c r="AG162" s="253" t="s">
        <v>177</v>
      </c>
      <c r="AH162" s="253"/>
      <c r="AI162" s="253">
        <v>10</v>
      </c>
      <c r="AJ162" s="253"/>
      <c r="AK162" s="253">
        <v>8</v>
      </c>
      <c r="AL162" s="253">
        <v>7</v>
      </c>
      <c r="AM162" s="253" t="s">
        <v>177</v>
      </c>
      <c r="AN162" s="253"/>
      <c r="AO162" s="253"/>
      <c r="AP162" s="253" t="s">
        <v>177</v>
      </c>
      <c r="AQ162" s="253" t="s">
        <v>177</v>
      </c>
      <c r="AR162" s="253" t="s">
        <v>177</v>
      </c>
      <c r="AS162" s="253"/>
      <c r="AT162" s="253" t="s">
        <v>177</v>
      </c>
      <c r="AU162" s="253" t="s">
        <v>177</v>
      </c>
      <c r="AV162" s="253"/>
      <c r="AW162" s="253"/>
      <c r="AX162" s="253"/>
      <c r="AY162" s="253"/>
      <c r="AZ162" s="253"/>
      <c r="BA162" s="253"/>
      <c r="BB162" s="253">
        <v>10</v>
      </c>
      <c r="BC162" s="253">
        <v>10</v>
      </c>
      <c r="BD162" s="253"/>
      <c r="BE162" s="253"/>
      <c r="BF162" s="253"/>
      <c r="BG162" s="253"/>
      <c r="BH162" s="253"/>
      <c r="BI162" s="253">
        <v>10</v>
      </c>
      <c r="BJ162" s="253"/>
      <c r="BK162" s="253"/>
      <c r="BL162" s="253"/>
      <c r="BM162" s="253"/>
      <c r="BN162" s="253">
        <v>9</v>
      </c>
      <c r="BO162" s="253"/>
      <c r="BP162" s="253"/>
      <c r="BQ162" s="253">
        <v>10</v>
      </c>
      <c r="BR162" s="253"/>
      <c r="BS162" s="253"/>
      <c r="BT162" s="253">
        <v>10</v>
      </c>
      <c r="BU162" s="253"/>
      <c r="BV162" s="253"/>
    </row>
    <row r="163" spans="1:74" x14ac:dyDescent="0.2">
      <c r="A163" s="250">
        <v>7</v>
      </c>
      <c r="B163" s="248" t="s">
        <v>1349</v>
      </c>
      <c r="C163" s="253">
        <v>9</v>
      </c>
      <c r="D163" s="253">
        <v>8</v>
      </c>
      <c r="E163" s="253">
        <v>6</v>
      </c>
      <c r="F163" s="253" t="s">
        <v>177</v>
      </c>
      <c r="G163" s="253">
        <v>8</v>
      </c>
      <c r="H163" s="253">
        <v>6</v>
      </c>
      <c r="I163" s="253">
        <v>7</v>
      </c>
      <c r="J163" s="253">
        <v>8</v>
      </c>
      <c r="K163" s="253"/>
      <c r="L163" s="253">
        <v>9</v>
      </c>
      <c r="M163" s="253">
        <v>9</v>
      </c>
      <c r="N163" s="253">
        <v>8</v>
      </c>
      <c r="O163" s="253"/>
      <c r="P163" s="253">
        <v>7</v>
      </c>
      <c r="Q163" s="253">
        <v>7</v>
      </c>
      <c r="R163" s="253">
        <v>8</v>
      </c>
      <c r="S163" s="253">
        <v>6</v>
      </c>
      <c r="T163" s="253"/>
      <c r="U163" s="253">
        <v>9</v>
      </c>
      <c r="V163" s="253">
        <v>9</v>
      </c>
      <c r="W163" s="253">
        <v>9</v>
      </c>
      <c r="X163" s="253" t="s">
        <v>177</v>
      </c>
      <c r="Y163" s="253"/>
      <c r="Z163" s="253">
        <v>8</v>
      </c>
      <c r="AA163" s="253">
        <v>8</v>
      </c>
      <c r="AB163" s="253">
        <v>10</v>
      </c>
      <c r="AC163" s="253">
        <v>7</v>
      </c>
      <c r="AD163" s="253"/>
      <c r="AE163" s="253" t="s">
        <v>177</v>
      </c>
      <c r="AF163" s="253"/>
      <c r="AG163" s="253"/>
      <c r="AH163" s="253"/>
      <c r="AI163" s="253"/>
      <c r="AJ163" s="253"/>
      <c r="AK163" s="253" t="s">
        <v>177</v>
      </c>
      <c r="AL163" s="253" t="s">
        <v>177</v>
      </c>
      <c r="AM163" s="253"/>
      <c r="AN163" s="253"/>
      <c r="AO163" s="253"/>
      <c r="AP163" s="253">
        <v>8</v>
      </c>
      <c r="AQ163" s="253">
        <v>9</v>
      </c>
      <c r="AR163" s="253"/>
      <c r="AS163" s="253"/>
      <c r="AT163" s="253"/>
      <c r="AU163" s="253"/>
      <c r="AV163" s="253"/>
      <c r="AW163" s="253"/>
      <c r="AX163" s="253"/>
      <c r="AY163" s="253"/>
      <c r="AZ163" s="253"/>
      <c r="BA163" s="253"/>
      <c r="BB163" s="253">
        <v>8</v>
      </c>
      <c r="BC163" s="253"/>
      <c r="BD163" s="253">
        <v>10</v>
      </c>
      <c r="BE163" s="253"/>
      <c r="BF163" s="253"/>
      <c r="BG163" s="253"/>
      <c r="BH163" s="253">
        <v>10</v>
      </c>
      <c r="BI163" s="253"/>
      <c r="BJ163" s="253"/>
      <c r="BK163" s="253"/>
      <c r="BL163" s="253">
        <v>8</v>
      </c>
      <c r="BM163" s="253"/>
      <c r="BN163" s="253"/>
      <c r="BO163" s="253"/>
      <c r="BP163" s="253"/>
      <c r="BQ163" s="253">
        <v>10</v>
      </c>
      <c r="BR163" s="253"/>
      <c r="BS163" s="253"/>
      <c r="BT163" s="253" t="s">
        <v>177</v>
      </c>
      <c r="BU163" s="253"/>
      <c r="BV163" s="253"/>
    </row>
    <row r="164" spans="1:74" x14ac:dyDescent="0.2">
      <c r="A164" s="250">
        <v>7</v>
      </c>
      <c r="B164" s="248" t="s">
        <v>1350</v>
      </c>
      <c r="C164" s="253">
        <v>10</v>
      </c>
      <c r="D164" s="253">
        <v>8</v>
      </c>
      <c r="E164" s="253">
        <v>7</v>
      </c>
      <c r="F164" s="253">
        <v>9</v>
      </c>
      <c r="G164" s="253">
        <v>8</v>
      </c>
      <c r="H164" s="253">
        <v>8</v>
      </c>
      <c r="I164" s="253">
        <v>6</v>
      </c>
      <c r="J164" s="253">
        <v>6</v>
      </c>
      <c r="K164" s="253" t="s">
        <v>177</v>
      </c>
      <c r="L164" s="253">
        <v>8</v>
      </c>
      <c r="M164" s="253">
        <v>9</v>
      </c>
      <c r="N164" s="253">
        <v>7</v>
      </c>
      <c r="O164" s="253">
        <v>9</v>
      </c>
      <c r="P164" s="253">
        <v>6</v>
      </c>
      <c r="Q164" s="253">
        <v>7</v>
      </c>
      <c r="R164" s="253">
        <v>8</v>
      </c>
      <c r="S164" s="253">
        <v>7</v>
      </c>
      <c r="T164" s="253">
        <v>8</v>
      </c>
      <c r="U164" s="253">
        <v>9</v>
      </c>
      <c r="V164" s="253" t="s">
        <v>177</v>
      </c>
      <c r="W164" s="253">
        <v>9</v>
      </c>
      <c r="X164" s="253">
        <v>7</v>
      </c>
      <c r="Y164" s="253">
        <v>7</v>
      </c>
      <c r="Z164" s="253">
        <v>8</v>
      </c>
      <c r="AA164" s="253">
        <v>7</v>
      </c>
      <c r="AB164" s="253"/>
      <c r="AC164" s="253"/>
      <c r="AD164" s="253"/>
      <c r="AE164" s="253">
        <v>10</v>
      </c>
      <c r="AF164" s="253">
        <v>9</v>
      </c>
      <c r="AG164" s="253">
        <v>9</v>
      </c>
      <c r="AH164" s="253">
        <v>5</v>
      </c>
      <c r="AI164" s="253"/>
      <c r="AJ164" s="253" t="s">
        <v>177</v>
      </c>
      <c r="AK164" s="253" t="s">
        <v>177</v>
      </c>
      <c r="AL164" s="253"/>
      <c r="AM164" s="253"/>
      <c r="AN164" s="253"/>
      <c r="AO164" s="253">
        <v>9</v>
      </c>
      <c r="AP164" s="253"/>
      <c r="AQ164" s="253">
        <v>8</v>
      </c>
      <c r="AR164" s="253">
        <v>10</v>
      </c>
      <c r="AS164" s="253"/>
      <c r="AT164" s="253">
        <v>7</v>
      </c>
      <c r="AU164" s="253"/>
      <c r="AV164" s="253"/>
      <c r="AW164" s="253"/>
      <c r="AX164" s="253"/>
      <c r="AY164" s="253"/>
      <c r="AZ164" s="253"/>
      <c r="BA164" s="253"/>
      <c r="BB164" s="253">
        <v>6</v>
      </c>
      <c r="BC164" s="253"/>
      <c r="BD164" s="253"/>
      <c r="BE164" s="253"/>
      <c r="BF164" s="253"/>
      <c r="BG164" s="253">
        <v>8</v>
      </c>
      <c r="BH164" s="253"/>
      <c r="BI164" s="253"/>
      <c r="BJ164" s="253">
        <v>7</v>
      </c>
      <c r="BK164" s="253"/>
      <c r="BL164" s="253"/>
      <c r="BM164" s="253" t="s">
        <v>177</v>
      </c>
      <c r="BN164" s="253"/>
      <c r="BO164" s="253"/>
      <c r="BP164" s="253"/>
      <c r="BQ164" s="253"/>
      <c r="BR164" s="253"/>
      <c r="BS164" s="253"/>
      <c r="BT164" s="253">
        <v>9</v>
      </c>
      <c r="BU164" s="253" t="s">
        <v>177</v>
      </c>
      <c r="BV164" s="253"/>
    </row>
    <row r="165" spans="1:74" x14ac:dyDescent="0.2">
      <c r="A165" s="250">
        <v>8</v>
      </c>
      <c r="B165" s="248" t="s">
        <v>1351</v>
      </c>
      <c r="C165" s="253">
        <v>10</v>
      </c>
      <c r="D165" s="253">
        <v>10</v>
      </c>
      <c r="E165" s="253">
        <v>10</v>
      </c>
      <c r="F165" s="253">
        <v>10</v>
      </c>
      <c r="G165" s="253">
        <v>10</v>
      </c>
      <c r="H165" s="253">
        <v>10</v>
      </c>
      <c r="I165" s="253">
        <v>10</v>
      </c>
      <c r="J165" s="253">
        <v>10</v>
      </c>
      <c r="K165" s="253">
        <v>8</v>
      </c>
      <c r="L165" s="253">
        <v>10</v>
      </c>
      <c r="M165" s="253">
        <v>10</v>
      </c>
      <c r="N165" s="253">
        <v>10</v>
      </c>
      <c r="O165" s="253">
        <v>10</v>
      </c>
      <c r="P165" s="253">
        <v>9</v>
      </c>
      <c r="Q165" s="253">
        <v>10</v>
      </c>
      <c r="R165" s="253">
        <v>10</v>
      </c>
      <c r="S165" s="253">
        <v>9</v>
      </c>
      <c r="T165" s="253">
        <v>10</v>
      </c>
      <c r="U165" s="253">
        <v>10</v>
      </c>
      <c r="V165" s="253">
        <v>9</v>
      </c>
      <c r="W165" s="253">
        <v>10</v>
      </c>
      <c r="X165" s="253">
        <v>9</v>
      </c>
      <c r="Y165" s="253">
        <v>9</v>
      </c>
      <c r="Z165" s="253">
        <v>10</v>
      </c>
      <c r="AA165" s="253">
        <v>9</v>
      </c>
      <c r="AB165" s="253">
        <v>10</v>
      </c>
      <c r="AC165" s="253">
        <v>9</v>
      </c>
      <c r="AD165" s="253">
        <v>10</v>
      </c>
      <c r="AE165" s="253">
        <v>10</v>
      </c>
      <c r="AF165" s="253">
        <v>10</v>
      </c>
      <c r="AG165" s="253">
        <v>10</v>
      </c>
      <c r="AH165" s="253">
        <v>10</v>
      </c>
      <c r="AI165" s="253">
        <v>9</v>
      </c>
      <c r="AJ165" s="253">
        <v>10</v>
      </c>
      <c r="AK165" s="253">
        <v>9</v>
      </c>
      <c r="AL165" s="253">
        <v>8</v>
      </c>
      <c r="AM165" s="253" t="s">
        <v>177</v>
      </c>
      <c r="AN165" s="253">
        <v>10</v>
      </c>
      <c r="AO165" s="253">
        <v>9</v>
      </c>
      <c r="AP165" s="253">
        <v>9</v>
      </c>
      <c r="AQ165" s="253">
        <v>9</v>
      </c>
      <c r="AR165" s="253">
        <v>10</v>
      </c>
      <c r="AS165" s="253"/>
      <c r="AT165" s="253" t="s">
        <v>177</v>
      </c>
      <c r="AU165" s="253" t="s">
        <v>177</v>
      </c>
      <c r="AV165" s="253">
        <v>9</v>
      </c>
      <c r="AW165" s="253"/>
      <c r="AX165" s="253"/>
      <c r="AY165" s="253"/>
      <c r="AZ165" s="253"/>
      <c r="BA165" s="253"/>
      <c r="BB165" s="253">
        <v>10</v>
      </c>
      <c r="BC165" s="253"/>
      <c r="BD165" s="253"/>
      <c r="BE165" s="253"/>
      <c r="BF165" s="253"/>
      <c r="BG165" s="253">
        <v>9</v>
      </c>
      <c r="BH165" s="253"/>
      <c r="BI165" s="253">
        <v>10</v>
      </c>
      <c r="BJ165" s="253"/>
      <c r="BK165" s="253"/>
      <c r="BL165" s="253">
        <v>9</v>
      </c>
      <c r="BM165" s="253"/>
      <c r="BN165" s="253"/>
      <c r="BO165" s="253"/>
      <c r="BP165" s="253"/>
      <c r="BQ165" s="253">
        <v>8</v>
      </c>
      <c r="BR165" s="253"/>
      <c r="BS165" s="253"/>
      <c r="BT165" s="253">
        <v>9</v>
      </c>
      <c r="BU165" s="253">
        <v>7</v>
      </c>
      <c r="BV165" s="253"/>
    </row>
    <row r="166" spans="1:74" x14ac:dyDescent="0.2">
      <c r="A166" s="250">
        <v>8</v>
      </c>
      <c r="B166" s="248" t="s">
        <v>1352</v>
      </c>
      <c r="C166" s="253">
        <v>10</v>
      </c>
      <c r="D166" s="253">
        <v>10</v>
      </c>
      <c r="E166" s="253">
        <v>10</v>
      </c>
      <c r="F166" s="253">
        <v>8</v>
      </c>
      <c r="G166" s="253">
        <v>9</v>
      </c>
      <c r="H166" s="253">
        <v>10</v>
      </c>
      <c r="I166" s="253">
        <v>10</v>
      </c>
      <c r="J166" s="253">
        <v>9</v>
      </c>
      <c r="K166" s="253">
        <v>9</v>
      </c>
      <c r="L166" s="253">
        <v>9</v>
      </c>
      <c r="M166" s="253">
        <v>9</v>
      </c>
      <c r="N166" s="253">
        <v>9</v>
      </c>
      <c r="O166" s="253">
        <v>9</v>
      </c>
      <c r="P166" s="253">
        <v>10</v>
      </c>
      <c r="Q166" s="253">
        <v>9</v>
      </c>
      <c r="R166" s="253">
        <v>10</v>
      </c>
      <c r="S166" s="253">
        <v>10</v>
      </c>
      <c r="T166" s="253">
        <v>9</v>
      </c>
      <c r="U166" s="253">
        <v>10</v>
      </c>
      <c r="V166" s="253">
        <v>10</v>
      </c>
      <c r="W166" s="253">
        <v>10</v>
      </c>
      <c r="X166" s="253">
        <v>9</v>
      </c>
      <c r="Y166" s="253">
        <v>10</v>
      </c>
      <c r="Z166" s="253">
        <v>9</v>
      </c>
      <c r="AA166" s="253">
        <v>8</v>
      </c>
      <c r="AB166" s="253">
        <v>10</v>
      </c>
      <c r="AC166" s="253">
        <v>8</v>
      </c>
      <c r="AD166" s="253">
        <v>9</v>
      </c>
      <c r="AE166" s="253">
        <v>9</v>
      </c>
      <c r="AF166" s="253">
        <v>9</v>
      </c>
      <c r="AG166" s="253">
        <v>10</v>
      </c>
      <c r="AH166" s="253"/>
      <c r="AI166" s="253">
        <v>9</v>
      </c>
      <c r="AJ166" s="253">
        <v>10</v>
      </c>
      <c r="AK166" s="253">
        <v>8</v>
      </c>
      <c r="AL166" s="253">
        <v>8</v>
      </c>
      <c r="AM166" s="253" t="s">
        <v>177</v>
      </c>
      <c r="AN166" s="253">
        <v>9</v>
      </c>
      <c r="AO166" s="253"/>
      <c r="AP166" s="253">
        <v>9</v>
      </c>
      <c r="AQ166" s="253">
        <v>10</v>
      </c>
      <c r="AR166" s="253">
        <v>8</v>
      </c>
      <c r="AS166" s="253" t="s">
        <v>177</v>
      </c>
      <c r="AT166" s="253"/>
      <c r="AU166" s="253"/>
      <c r="AV166" s="253"/>
      <c r="AW166" s="253"/>
      <c r="AX166" s="253">
        <v>7</v>
      </c>
      <c r="AY166" s="253" t="s">
        <v>177</v>
      </c>
      <c r="AZ166" s="253">
        <v>10</v>
      </c>
      <c r="BA166" s="253">
        <v>8</v>
      </c>
      <c r="BB166" s="253">
        <v>10</v>
      </c>
      <c r="BC166" s="253"/>
      <c r="BD166" s="253"/>
      <c r="BE166" s="253">
        <v>9</v>
      </c>
      <c r="BF166" s="253"/>
      <c r="BG166" s="253"/>
      <c r="BH166" s="253"/>
      <c r="BI166" s="253"/>
      <c r="BJ166" s="253">
        <v>9</v>
      </c>
      <c r="BK166" s="253"/>
      <c r="BL166" s="253"/>
      <c r="BM166" s="253">
        <v>8</v>
      </c>
      <c r="BN166" s="253"/>
      <c r="BO166" s="253"/>
      <c r="BP166" s="253"/>
      <c r="BQ166" s="253">
        <v>8</v>
      </c>
      <c r="BR166" s="253">
        <v>10</v>
      </c>
      <c r="BS166" s="253"/>
      <c r="BT166" s="253">
        <v>10</v>
      </c>
      <c r="BU166" s="253">
        <v>8</v>
      </c>
      <c r="BV166" s="253" t="s">
        <v>177</v>
      </c>
    </row>
    <row r="167" spans="1:74" x14ac:dyDescent="0.2">
      <c r="A167" s="250">
        <v>8</v>
      </c>
      <c r="B167" s="248" t="s">
        <v>1353</v>
      </c>
      <c r="C167" s="253">
        <v>10</v>
      </c>
      <c r="D167" s="253">
        <v>9</v>
      </c>
      <c r="E167" s="253">
        <v>10</v>
      </c>
      <c r="F167" s="253">
        <v>10</v>
      </c>
      <c r="G167" s="253">
        <v>9</v>
      </c>
      <c r="H167" s="253">
        <v>8</v>
      </c>
      <c r="I167" s="253">
        <v>9</v>
      </c>
      <c r="J167" s="253">
        <v>9</v>
      </c>
      <c r="K167" s="253">
        <v>10</v>
      </c>
      <c r="L167" s="253">
        <v>7</v>
      </c>
      <c r="M167" s="253">
        <v>10</v>
      </c>
      <c r="N167" s="253">
        <v>9</v>
      </c>
      <c r="O167" s="253">
        <v>9</v>
      </c>
      <c r="P167" s="253">
        <v>10</v>
      </c>
      <c r="Q167" s="253">
        <v>9</v>
      </c>
      <c r="R167" s="253">
        <v>8</v>
      </c>
      <c r="S167" s="253">
        <v>9</v>
      </c>
      <c r="T167" s="253">
        <v>10</v>
      </c>
      <c r="U167" s="253">
        <v>10</v>
      </c>
      <c r="V167" s="253">
        <v>9</v>
      </c>
      <c r="W167" s="253">
        <v>9</v>
      </c>
      <c r="X167" s="253">
        <v>8</v>
      </c>
      <c r="Y167" s="253">
        <v>9</v>
      </c>
      <c r="Z167" s="253">
        <v>9</v>
      </c>
      <c r="AA167" s="253">
        <v>9</v>
      </c>
      <c r="AB167" s="253">
        <v>10</v>
      </c>
      <c r="AC167" s="253">
        <v>10</v>
      </c>
      <c r="AD167" s="253">
        <v>8</v>
      </c>
      <c r="AE167" s="253">
        <v>10</v>
      </c>
      <c r="AF167" s="253">
        <v>10</v>
      </c>
      <c r="AG167" s="253" t="s">
        <v>177</v>
      </c>
      <c r="AH167" s="253">
        <v>9</v>
      </c>
      <c r="AI167" s="253">
        <v>9</v>
      </c>
      <c r="AJ167" s="253"/>
      <c r="AK167" s="253">
        <v>8</v>
      </c>
      <c r="AL167" s="253">
        <v>9</v>
      </c>
      <c r="AM167" s="253" t="s">
        <v>177</v>
      </c>
      <c r="AN167" s="253"/>
      <c r="AO167" s="253"/>
      <c r="AP167" s="253"/>
      <c r="AQ167" s="253" t="s">
        <v>177</v>
      </c>
      <c r="AR167" s="253"/>
      <c r="AS167" s="253"/>
      <c r="AT167" s="253"/>
      <c r="AU167" s="253"/>
      <c r="AV167" s="253"/>
      <c r="AW167" s="253"/>
      <c r="AX167" s="253"/>
      <c r="AY167" s="253"/>
      <c r="AZ167" s="253"/>
      <c r="BA167" s="253"/>
      <c r="BB167" s="253">
        <v>10</v>
      </c>
      <c r="BC167" s="253">
        <v>10</v>
      </c>
      <c r="BD167" s="253"/>
      <c r="BE167" s="253">
        <v>8</v>
      </c>
      <c r="BF167" s="253"/>
      <c r="BG167" s="253"/>
      <c r="BH167" s="253"/>
      <c r="BI167" s="253">
        <v>7</v>
      </c>
      <c r="BJ167" s="253"/>
      <c r="BK167" s="253"/>
      <c r="BL167" s="253"/>
      <c r="BM167" s="253"/>
      <c r="BN167" s="253"/>
      <c r="BO167" s="253"/>
      <c r="BP167" s="253"/>
      <c r="BQ167" s="253"/>
      <c r="BR167" s="253"/>
      <c r="BS167" s="253"/>
      <c r="BT167" s="253">
        <v>9</v>
      </c>
      <c r="BU167" s="253"/>
      <c r="BV167" s="253"/>
    </row>
    <row r="168" spans="1:74" x14ac:dyDescent="0.2">
      <c r="A168" s="250">
        <v>8</v>
      </c>
      <c r="B168" s="248" t="s">
        <v>1354</v>
      </c>
      <c r="C168" s="253">
        <v>8</v>
      </c>
      <c r="D168" s="253">
        <v>8</v>
      </c>
      <c r="E168" s="253">
        <v>6</v>
      </c>
      <c r="F168" s="253">
        <v>8</v>
      </c>
      <c r="G168" s="253">
        <v>6</v>
      </c>
      <c r="H168" s="253">
        <v>8</v>
      </c>
      <c r="I168" s="253">
        <v>8</v>
      </c>
      <c r="J168" s="253">
        <v>6</v>
      </c>
      <c r="K168" s="253">
        <v>6</v>
      </c>
      <c r="L168" s="253">
        <v>8</v>
      </c>
      <c r="M168" s="253">
        <v>8</v>
      </c>
      <c r="N168" s="253">
        <v>10</v>
      </c>
      <c r="O168" s="253">
        <v>8</v>
      </c>
      <c r="P168" s="253">
        <v>6</v>
      </c>
      <c r="Q168" s="253">
        <v>6</v>
      </c>
      <c r="R168" s="253">
        <v>7</v>
      </c>
      <c r="S168" s="253">
        <v>7</v>
      </c>
      <c r="T168" s="253">
        <v>6</v>
      </c>
      <c r="U168" s="253">
        <v>8</v>
      </c>
      <c r="V168" s="253">
        <v>7</v>
      </c>
      <c r="W168" s="253">
        <v>8</v>
      </c>
      <c r="X168" s="253">
        <v>6</v>
      </c>
      <c r="Y168" s="253">
        <v>7</v>
      </c>
      <c r="Z168" s="253">
        <v>7</v>
      </c>
      <c r="AA168" s="253">
        <v>8</v>
      </c>
      <c r="AB168" s="253">
        <v>7</v>
      </c>
      <c r="AC168" s="253">
        <v>6</v>
      </c>
      <c r="AD168" s="253">
        <v>9</v>
      </c>
      <c r="AE168" s="253">
        <v>9</v>
      </c>
      <c r="AF168" s="253">
        <v>7</v>
      </c>
      <c r="AG168" s="253">
        <v>7</v>
      </c>
      <c r="AH168" s="253"/>
      <c r="AI168" s="253">
        <v>8</v>
      </c>
      <c r="AJ168" s="253" t="s">
        <v>177</v>
      </c>
      <c r="AK168" s="253">
        <v>6</v>
      </c>
      <c r="AL168" s="253">
        <v>8</v>
      </c>
      <c r="AM168" s="253" t="s">
        <v>177</v>
      </c>
      <c r="AN168" s="253"/>
      <c r="AO168" s="253"/>
      <c r="AP168" s="253">
        <v>6</v>
      </c>
      <c r="AQ168" s="253">
        <v>9</v>
      </c>
      <c r="AR168" s="253"/>
      <c r="AS168" s="253"/>
      <c r="AT168" s="253" t="s">
        <v>177</v>
      </c>
      <c r="AU168" s="253"/>
      <c r="AV168" s="253"/>
      <c r="AW168" s="253"/>
      <c r="AX168" s="253">
        <v>9</v>
      </c>
      <c r="AY168" s="253">
        <v>8</v>
      </c>
      <c r="AZ168" s="253">
        <v>9</v>
      </c>
      <c r="BA168" s="253"/>
      <c r="BB168" s="253">
        <v>6</v>
      </c>
      <c r="BC168" s="253"/>
      <c r="BD168" s="253"/>
      <c r="BE168" s="253"/>
      <c r="BF168" s="253">
        <v>7</v>
      </c>
      <c r="BG168" s="253"/>
      <c r="BH168" s="253"/>
      <c r="BI168" s="253"/>
      <c r="BJ168" s="253"/>
      <c r="BK168" s="253"/>
      <c r="BL168" s="253">
        <v>8</v>
      </c>
      <c r="BM168" s="253"/>
      <c r="BN168" s="253"/>
      <c r="BO168" s="253"/>
      <c r="BP168" s="253">
        <v>9</v>
      </c>
      <c r="BQ168" s="253"/>
      <c r="BR168" s="253"/>
      <c r="BS168" s="253"/>
      <c r="BT168" s="253">
        <v>8</v>
      </c>
      <c r="BU168" s="253" t="s">
        <v>177</v>
      </c>
      <c r="BV168" s="253"/>
    </row>
    <row r="169" spans="1:74" x14ac:dyDescent="0.2">
      <c r="A169" s="250">
        <v>8</v>
      </c>
      <c r="B169" s="248" t="s">
        <v>1355</v>
      </c>
      <c r="C169" s="253">
        <v>10</v>
      </c>
      <c r="D169" s="253">
        <v>9</v>
      </c>
      <c r="E169" s="253">
        <v>10</v>
      </c>
      <c r="F169" s="253">
        <v>10</v>
      </c>
      <c r="G169" s="253">
        <v>10</v>
      </c>
      <c r="H169" s="253">
        <v>10</v>
      </c>
      <c r="I169" s="253">
        <v>10</v>
      </c>
      <c r="J169" s="253">
        <v>10</v>
      </c>
      <c r="K169" s="253">
        <v>9</v>
      </c>
      <c r="L169" s="253">
        <v>10</v>
      </c>
      <c r="M169" s="253">
        <v>10</v>
      </c>
      <c r="N169" s="253">
        <v>10</v>
      </c>
      <c r="O169" s="253">
        <v>10</v>
      </c>
      <c r="P169" s="253">
        <v>9</v>
      </c>
      <c r="Q169" s="253">
        <v>9</v>
      </c>
      <c r="R169" s="253">
        <v>9</v>
      </c>
      <c r="S169" s="253">
        <v>9</v>
      </c>
      <c r="T169" s="253">
        <v>10</v>
      </c>
      <c r="U169" s="253">
        <v>10</v>
      </c>
      <c r="V169" s="253">
        <v>9</v>
      </c>
      <c r="W169" s="253">
        <v>8</v>
      </c>
      <c r="X169" s="253">
        <v>9</v>
      </c>
      <c r="Y169" s="253">
        <v>9</v>
      </c>
      <c r="Z169" s="253">
        <v>9</v>
      </c>
      <c r="AA169" s="253">
        <v>9</v>
      </c>
      <c r="AB169" s="253">
        <v>10</v>
      </c>
      <c r="AC169" s="253">
        <v>9</v>
      </c>
      <c r="AD169" s="253">
        <v>10</v>
      </c>
      <c r="AE169" s="253">
        <v>10</v>
      </c>
      <c r="AF169" s="253">
        <v>10</v>
      </c>
      <c r="AG169" s="253">
        <v>9</v>
      </c>
      <c r="AH169" s="253">
        <v>10</v>
      </c>
      <c r="AI169" s="253">
        <v>9</v>
      </c>
      <c r="AJ169" s="253">
        <v>9</v>
      </c>
      <c r="AK169" s="253">
        <v>9</v>
      </c>
      <c r="AL169" s="253">
        <v>9</v>
      </c>
      <c r="AM169" s="253">
        <v>9</v>
      </c>
      <c r="AN169" s="253">
        <v>9</v>
      </c>
      <c r="AO169" s="253"/>
      <c r="AP169" s="253"/>
      <c r="AQ169" s="253">
        <v>9</v>
      </c>
      <c r="AR169" s="253"/>
      <c r="AS169" s="253"/>
      <c r="AT169" s="253">
        <v>8</v>
      </c>
      <c r="AU169" s="253" t="s">
        <v>177</v>
      </c>
      <c r="AV169" s="253">
        <v>8</v>
      </c>
      <c r="AW169" s="253"/>
      <c r="AX169" s="253">
        <v>9</v>
      </c>
      <c r="AY169" s="253" t="s">
        <v>177</v>
      </c>
      <c r="AZ169" s="253">
        <v>10</v>
      </c>
      <c r="BA169" s="253">
        <v>10</v>
      </c>
      <c r="BB169" s="253">
        <v>10</v>
      </c>
      <c r="BC169" s="253"/>
      <c r="BD169" s="253">
        <v>8</v>
      </c>
      <c r="BE169" s="253"/>
      <c r="BF169" s="253"/>
      <c r="BG169" s="253">
        <v>10</v>
      </c>
      <c r="BH169" s="253"/>
      <c r="BI169" s="253"/>
      <c r="BJ169" s="253"/>
      <c r="BK169" s="253">
        <v>10</v>
      </c>
      <c r="BL169" s="253"/>
      <c r="BM169" s="253"/>
      <c r="BN169" s="253"/>
      <c r="BO169" s="253"/>
      <c r="BP169" s="253"/>
      <c r="BQ169" s="253">
        <v>9</v>
      </c>
      <c r="BR169" s="253">
        <v>10</v>
      </c>
      <c r="BS169" s="253"/>
      <c r="BT169" s="253">
        <v>10</v>
      </c>
      <c r="BU169" s="253">
        <v>9</v>
      </c>
      <c r="BV169" s="253" t="s">
        <v>177</v>
      </c>
    </row>
    <row r="170" spans="1:74" x14ac:dyDescent="0.2">
      <c r="A170" s="250">
        <v>8</v>
      </c>
      <c r="B170" s="248" t="s">
        <v>1356</v>
      </c>
      <c r="C170" s="253">
        <v>10</v>
      </c>
      <c r="D170" s="253">
        <v>10</v>
      </c>
      <c r="E170" s="253">
        <v>10</v>
      </c>
      <c r="F170" s="253">
        <v>10</v>
      </c>
      <c r="G170" s="253">
        <v>10</v>
      </c>
      <c r="H170" s="253">
        <v>10</v>
      </c>
      <c r="I170" s="253">
        <v>10</v>
      </c>
      <c r="J170" s="253">
        <v>9</v>
      </c>
      <c r="K170" s="253">
        <v>10</v>
      </c>
      <c r="L170" s="253">
        <v>10</v>
      </c>
      <c r="M170" s="253">
        <v>10</v>
      </c>
      <c r="N170" s="253">
        <v>10</v>
      </c>
      <c r="O170" s="253">
        <v>10</v>
      </c>
      <c r="P170" s="253">
        <v>9</v>
      </c>
      <c r="Q170" s="253">
        <v>10</v>
      </c>
      <c r="R170" s="253">
        <v>10</v>
      </c>
      <c r="S170" s="253">
        <v>9</v>
      </c>
      <c r="T170" s="253">
        <v>10</v>
      </c>
      <c r="U170" s="253">
        <v>10</v>
      </c>
      <c r="V170" s="253">
        <v>9</v>
      </c>
      <c r="W170" s="253">
        <v>10</v>
      </c>
      <c r="X170" s="253">
        <v>10</v>
      </c>
      <c r="Y170" s="253">
        <v>7</v>
      </c>
      <c r="Z170" s="253">
        <v>10</v>
      </c>
      <c r="AA170" s="253">
        <v>9</v>
      </c>
      <c r="AB170" s="253">
        <v>10</v>
      </c>
      <c r="AC170" s="253">
        <v>9</v>
      </c>
      <c r="AD170" s="253">
        <v>10</v>
      </c>
      <c r="AE170" s="253">
        <v>10</v>
      </c>
      <c r="AF170" s="253">
        <v>10</v>
      </c>
      <c r="AG170" s="253">
        <v>10</v>
      </c>
      <c r="AH170" s="253">
        <v>10</v>
      </c>
      <c r="AI170" s="253">
        <v>8</v>
      </c>
      <c r="AJ170" s="253">
        <v>10</v>
      </c>
      <c r="AK170" s="253">
        <v>9</v>
      </c>
      <c r="AL170" s="253">
        <v>9</v>
      </c>
      <c r="AM170" s="253" t="s">
        <v>177</v>
      </c>
      <c r="AN170" s="253">
        <v>10</v>
      </c>
      <c r="AO170" s="253"/>
      <c r="AP170" s="253" t="s">
        <v>177</v>
      </c>
      <c r="AQ170" s="253">
        <v>9</v>
      </c>
      <c r="AR170" s="253">
        <v>10</v>
      </c>
      <c r="AS170" s="253" t="s">
        <v>177</v>
      </c>
      <c r="AT170" s="253">
        <v>10</v>
      </c>
      <c r="AU170" s="253" t="s">
        <v>177</v>
      </c>
      <c r="AV170" s="253">
        <v>10</v>
      </c>
      <c r="AW170" s="253"/>
      <c r="AX170" s="253"/>
      <c r="AY170" s="253">
        <v>10</v>
      </c>
      <c r="AZ170" s="253"/>
      <c r="BA170" s="253"/>
      <c r="BB170" s="253">
        <v>10</v>
      </c>
      <c r="BC170" s="253"/>
      <c r="BD170" s="253"/>
      <c r="BE170" s="253"/>
      <c r="BF170" s="253"/>
      <c r="BG170" s="253">
        <v>10</v>
      </c>
      <c r="BH170" s="253"/>
      <c r="BI170" s="253"/>
      <c r="BJ170" s="253">
        <v>10</v>
      </c>
      <c r="BK170" s="253"/>
      <c r="BL170" s="253"/>
      <c r="BM170" s="253">
        <v>10</v>
      </c>
      <c r="BN170" s="253"/>
      <c r="BO170" s="253"/>
      <c r="BP170" s="253"/>
      <c r="BQ170" s="253">
        <v>10</v>
      </c>
      <c r="BR170" s="253">
        <v>10</v>
      </c>
      <c r="BS170" s="253"/>
      <c r="BT170" s="253">
        <v>10</v>
      </c>
      <c r="BU170" s="253">
        <v>9</v>
      </c>
      <c r="BV170" s="253" t="s">
        <v>177</v>
      </c>
    </row>
    <row r="171" spans="1:74" ht="25.5" x14ac:dyDescent="0.2">
      <c r="A171" s="250">
        <v>8</v>
      </c>
      <c r="B171" s="248" t="s">
        <v>1357</v>
      </c>
      <c r="C171" s="253">
        <v>10</v>
      </c>
      <c r="D171" s="253">
        <v>9</v>
      </c>
      <c r="E171" s="253">
        <v>10</v>
      </c>
      <c r="F171" s="253">
        <v>10</v>
      </c>
      <c r="G171" s="253">
        <v>10</v>
      </c>
      <c r="H171" s="253">
        <v>9</v>
      </c>
      <c r="I171" s="253">
        <v>7</v>
      </c>
      <c r="J171" s="253">
        <v>10</v>
      </c>
      <c r="K171" s="253">
        <v>8</v>
      </c>
      <c r="L171" s="253">
        <v>10</v>
      </c>
      <c r="M171" s="253">
        <v>10</v>
      </c>
      <c r="N171" s="253">
        <v>10</v>
      </c>
      <c r="O171" s="253">
        <v>10</v>
      </c>
      <c r="P171" s="253">
        <v>9</v>
      </c>
      <c r="Q171" s="253">
        <v>10</v>
      </c>
      <c r="R171" s="253">
        <v>9</v>
      </c>
      <c r="S171" s="253">
        <v>9</v>
      </c>
      <c r="T171" s="253">
        <v>10</v>
      </c>
      <c r="U171" s="253">
        <v>10</v>
      </c>
      <c r="V171" s="253">
        <v>9</v>
      </c>
      <c r="W171" s="253">
        <v>10</v>
      </c>
      <c r="X171" s="253">
        <v>9</v>
      </c>
      <c r="Y171" s="253">
        <v>10</v>
      </c>
      <c r="Z171" s="253">
        <v>9</v>
      </c>
      <c r="AA171" s="253">
        <v>10</v>
      </c>
      <c r="AB171" s="253">
        <v>10</v>
      </c>
      <c r="AC171" s="253">
        <v>10</v>
      </c>
      <c r="AD171" s="253">
        <v>10</v>
      </c>
      <c r="AE171" s="253">
        <v>10</v>
      </c>
      <c r="AF171" s="253">
        <v>9</v>
      </c>
      <c r="AG171" s="253">
        <v>9</v>
      </c>
      <c r="AH171" s="253">
        <v>10</v>
      </c>
      <c r="AI171" s="253">
        <v>9</v>
      </c>
      <c r="AJ171" s="253">
        <v>10</v>
      </c>
      <c r="AK171" s="253">
        <v>9</v>
      </c>
      <c r="AL171" s="253">
        <v>8</v>
      </c>
      <c r="AM171" s="253">
        <v>9</v>
      </c>
      <c r="AN171" s="253">
        <v>9</v>
      </c>
      <c r="AO171" s="253" t="s">
        <v>177</v>
      </c>
      <c r="AP171" s="253">
        <v>9</v>
      </c>
      <c r="AQ171" s="253">
        <v>8</v>
      </c>
      <c r="AR171" s="253">
        <v>10</v>
      </c>
      <c r="AS171" s="253"/>
      <c r="AT171" s="253">
        <v>10</v>
      </c>
      <c r="AU171" s="253"/>
      <c r="AV171" s="253">
        <v>9</v>
      </c>
      <c r="AW171" s="253">
        <v>9</v>
      </c>
      <c r="AX171" s="253"/>
      <c r="AY171" s="253" t="s">
        <v>177</v>
      </c>
      <c r="AZ171" s="253"/>
      <c r="BA171" s="253">
        <v>8</v>
      </c>
      <c r="BB171" s="253">
        <v>10</v>
      </c>
      <c r="BC171" s="253"/>
      <c r="BD171" s="253"/>
      <c r="BE171" s="253"/>
      <c r="BF171" s="253"/>
      <c r="BG171" s="253">
        <v>10</v>
      </c>
      <c r="BH171" s="253"/>
      <c r="BI171" s="253">
        <v>10</v>
      </c>
      <c r="BJ171" s="253"/>
      <c r="BK171" s="253"/>
      <c r="BL171" s="253"/>
      <c r="BM171" s="253">
        <v>9</v>
      </c>
      <c r="BN171" s="253"/>
      <c r="BO171" s="253"/>
      <c r="BP171" s="253"/>
      <c r="BQ171" s="253">
        <v>10</v>
      </c>
      <c r="BR171" s="253">
        <v>9</v>
      </c>
      <c r="BS171" s="253"/>
      <c r="BT171" s="253">
        <v>9</v>
      </c>
      <c r="BU171" s="253">
        <v>9</v>
      </c>
      <c r="BV171" s="253" t="s">
        <v>177</v>
      </c>
    </row>
    <row r="172" spans="1:74" x14ac:dyDescent="0.2">
      <c r="A172" s="250">
        <v>8</v>
      </c>
      <c r="B172" s="248" t="s">
        <v>1358</v>
      </c>
      <c r="C172" s="253">
        <v>8</v>
      </c>
      <c r="D172" s="253">
        <v>7</v>
      </c>
      <c r="E172" s="253">
        <v>9</v>
      </c>
      <c r="F172" s="253">
        <v>7</v>
      </c>
      <c r="G172" s="253">
        <v>8</v>
      </c>
      <c r="H172" s="253">
        <v>8</v>
      </c>
      <c r="I172" s="253">
        <v>7</v>
      </c>
      <c r="J172" s="253">
        <v>7</v>
      </c>
      <c r="K172" s="253">
        <v>6</v>
      </c>
      <c r="L172" s="253">
        <v>10</v>
      </c>
      <c r="M172" s="253">
        <v>7</v>
      </c>
      <c r="N172" s="253">
        <v>9</v>
      </c>
      <c r="O172" s="253">
        <v>9</v>
      </c>
      <c r="P172" s="253">
        <v>6</v>
      </c>
      <c r="Q172" s="253">
        <v>7</v>
      </c>
      <c r="R172" s="253">
        <v>7</v>
      </c>
      <c r="S172" s="253">
        <v>10</v>
      </c>
      <c r="T172" s="253">
        <v>9</v>
      </c>
      <c r="U172" s="253">
        <v>9</v>
      </c>
      <c r="V172" s="253">
        <v>10</v>
      </c>
      <c r="W172" s="253">
        <v>8</v>
      </c>
      <c r="X172" s="253">
        <v>8</v>
      </c>
      <c r="Y172" s="253">
        <v>9</v>
      </c>
      <c r="Z172" s="253">
        <v>7</v>
      </c>
      <c r="AA172" s="253">
        <v>8</v>
      </c>
      <c r="AB172" s="253">
        <v>10</v>
      </c>
      <c r="AC172" s="253">
        <v>8</v>
      </c>
      <c r="AD172" s="253">
        <v>9</v>
      </c>
      <c r="AE172" s="253">
        <v>9</v>
      </c>
      <c r="AF172" s="253">
        <v>9</v>
      </c>
      <c r="AG172" s="253">
        <v>9</v>
      </c>
      <c r="AH172" s="253"/>
      <c r="AI172" s="253">
        <v>7</v>
      </c>
      <c r="AJ172" s="253">
        <v>10</v>
      </c>
      <c r="AK172" s="253">
        <v>7</v>
      </c>
      <c r="AL172" s="253">
        <v>9</v>
      </c>
      <c r="AM172" s="253" t="s">
        <v>177</v>
      </c>
      <c r="AN172" s="253">
        <v>9</v>
      </c>
      <c r="AO172" s="253"/>
      <c r="AP172" s="253">
        <v>7</v>
      </c>
      <c r="AQ172" s="253">
        <v>10</v>
      </c>
      <c r="AR172" s="253">
        <v>8</v>
      </c>
      <c r="AS172" s="253" t="s">
        <v>177</v>
      </c>
      <c r="AT172" s="253"/>
      <c r="AU172" s="253"/>
      <c r="AV172" s="253"/>
      <c r="AW172" s="253"/>
      <c r="AX172" s="253">
        <v>7</v>
      </c>
      <c r="AY172" s="253" t="s">
        <v>177</v>
      </c>
      <c r="AZ172" s="253">
        <v>10</v>
      </c>
      <c r="BA172" s="253">
        <v>8</v>
      </c>
      <c r="BB172" s="253">
        <v>7</v>
      </c>
      <c r="BC172" s="253"/>
      <c r="BD172" s="253"/>
      <c r="BE172" s="253">
        <v>9</v>
      </c>
      <c r="BF172" s="253"/>
      <c r="BG172" s="253"/>
      <c r="BH172" s="253"/>
      <c r="BI172" s="253"/>
      <c r="BJ172" s="253">
        <v>7</v>
      </c>
      <c r="BK172" s="253"/>
      <c r="BL172" s="253"/>
      <c r="BM172" s="253">
        <v>7</v>
      </c>
      <c r="BN172" s="253"/>
      <c r="BO172" s="253"/>
      <c r="BP172" s="253"/>
      <c r="BQ172" s="253">
        <v>7</v>
      </c>
      <c r="BR172" s="253">
        <v>10</v>
      </c>
      <c r="BS172" s="253"/>
      <c r="BT172" s="253">
        <v>8</v>
      </c>
      <c r="BU172" s="253">
        <v>8</v>
      </c>
      <c r="BV172" s="253" t="s">
        <v>177</v>
      </c>
    </row>
    <row r="173" spans="1:74" x14ac:dyDescent="0.2">
      <c r="A173" s="250">
        <v>8</v>
      </c>
      <c r="B173" s="248" t="s">
        <v>1359</v>
      </c>
      <c r="C173" s="253">
        <v>10</v>
      </c>
      <c r="D173" s="253">
        <v>10</v>
      </c>
      <c r="E173" s="253">
        <v>9</v>
      </c>
      <c r="F173" s="253">
        <v>9</v>
      </c>
      <c r="G173" s="253">
        <v>9</v>
      </c>
      <c r="H173" s="253">
        <v>8</v>
      </c>
      <c r="I173" s="253">
        <v>8</v>
      </c>
      <c r="J173" s="253">
        <v>10</v>
      </c>
      <c r="K173" s="253">
        <v>7</v>
      </c>
      <c r="L173" s="253">
        <v>10</v>
      </c>
      <c r="M173" s="253">
        <v>9</v>
      </c>
      <c r="N173" s="253">
        <v>10</v>
      </c>
      <c r="O173" s="253">
        <v>9</v>
      </c>
      <c r="P173" s="253">
        <v>9</v>
      </c>
      <c r="Q173" s="253">
        <v>10</v>
      </c>
      <c r="R173" s="253">
        <v>8</v>
      </c>
      <c r="S173" s="253">
        <v>9</v>
      </c>
      <c r="T173" s="253">
        <v>8</v>
      </c>
      <c r="U173" s="253">
        <v>10</v>
      </c>
      <c r="V173" s="253">
        <v>10</v>
      </c>
      <c r="W173" s="253">
        <v>9</v>
      </c>
      <c r="X173" s="253">
        <v>8</v>
      </c>
      <c r="Y173" s="253">
        <v>8</v>
      </c>
      <c r="Z173" s="253">
        <v>8</v>
      </c>
      <c r="AA173" s="253">
        <v>8</v>
      </c>
      <c r="AB173" s="253">
        <v>10</v>
      </c>
      <c r="AC173" s="253">
        <v>9</v>
      </c>
      <c r="AD173" s="253">
        <v>7</v>
      </c>
      <c r="AE173" s="253">
        <v>10</v>
      </c>
      <c r="AF173" s="253">
        <v>10</v>
      </c>
      <c r="AG173" s="253">
        <v>9</v>
      </c>
      <c r="AH173" s="253">
        <v>9</v>
      </c>
      <c r="AI173" s="253">
        <v>8</v>
      </c>
      <c r="AJ173" s="253">
        <v>9</v>
      </c>
      <c r="AK173" s="253">
        <v>6</v>
      </c>
      <c r="AL173" s="253">
        <v>8</v>
      </c>
      <c r="AM173" s="253" t="s">
        <v>177</v>
      </c>
      <c r="AN173" s="253">
        <v>8</v>
      </c>
      <c r="AO173" s="253"/>
      <c r="AP173" s="253">
        <v>9</v>
      </c>
      <c r="AQ173" s="253">
        <v>7</v>
      </c>
      <c r="AR173" s="253">
        <v>8</v>
      </c>
      <c r="AS173" s="253"/>
      <c r="AT173" s="253">
        <v>10</v>
      </c>
      <c r="AU173" s="253" t="s">
        <v>177</v>
      </c>
      <c r="AV173" s="253"/>
      <c r="AW173" s="253"/>
      <c r="AX173" s="253"/>
      <c r="AY173" s="253"/>
      <c r="AZ173" s="253"/>
      <c r="BA173" s="253" t="s">
        <v>177</v>
      </c>
      <c r="BB173" s="253">
        <v>8</v>
      </c>
      <c r="BC173" s="253"/>
      <c r="BD173" s="253"/>
      <c r="BE173" s="253"/>
      <c r="BF173" s="253">
        <v>8</v>
      </c>
      <c r="BG173" s="253"/>
      <c r="BH173" s="253"/>
      <c r="BI173" s="253"/>
      <c r="BJ173" s="253"/>
      <c r="BK173" s="253">
        <v>9</v>
      </c>
      <c r="BL173" s="253"/>
      <c r="BM173" s="253">
        <v>9</v>
      </c>
      <c r="BN173" s="253"/>
      <c r="BO173" s="253"/>
      <c r="BP173" s="253"/>
      <c r="BQ173" s="253">
        <v>8</v>
      </c>
      <c r="BR173" s="253" t="s">
        <v>177</v>
      </c>
      <c r="BS173" s="253"/>
      <c r="BT173" s="253">
        <v>9</v>
      </c>
      <c r="BU173" s="253">
        <v>7</v>
      </c>
      <c r="BV173" s="253" t="s">
        <v>177</v>
      </c>
    </row>
    <row r="174" spans="1:74" x14ac:dyDescent="0.2">
      <c r="A174" s="250">
        <v>8</v>
      </c>
      <c r="B174" s="248" t="s">
        <v>1360</v>
      </c>
      <c r="C174" s="253">
        <v>10</v>
      </c>
      <c r="D174" s="253">
        <v>10</v>
      </c>
      <c r="E174" s="253">
        <v>10</v>
      </c>
      <c r="F174" s="253">
        <v>10</v>
      </c>
      <c r="G174" s="253">
        <v>10</v>
      </c>
      <c r="H174" s="253">
        <v>10</v>
      </c>
      <c r="I174" s="253">
        <v>9</v>
      </c>
      <c r="J174" s="253">
        <v>9</v>
      </c>
      <c r="K174" s="253">
        <v>9</v>
      </c>
      <c r="L174" s="253">
        <v>10</v>
      </c>
      <c r="M174" s="253">
        <v>10</v>
      </c>
      <c r="N174" s="253">
        <v>10</v>
      </c>
      <c r="O174" s="253">
        <v>10</v>
      </c>
      <c r="P174" s="253">
        <v>9</v>
      </c>
      <c r="Q174" s="253">
        <v>10</v>
      </c>
      <c r="R174" s="253">
        <v>10</v>
      </c>
      <c r="S174" s="253">
        <v>9</v>
      </c>
      <c r="T174" s="253">
        <v>10</v>
      </c>
      <c r="U174" s="253">
        <v>10</v>
      </c>
      <c r="V174" s="253">
        <v>9</v>
      </c>
      <c r="W174" s="253">
        <v>10</v>
      </c>
      <c r="X174" s="253">
        <v>10</v>
      </c>
      <c r="Y174" s="253">
        <v>10</v>
      </c>
      <c r="Z174" s="253">
        <v>9</v>
      </c>
      <c r="AA174" s="253">
        <v>10</v>
      </c>
      <c r="AB174" s="253">
        <v>10</v>
      </c>
      <c r="AC174" s="253">
        <v>10</v>
      </c>
      <c r="AD174" s="253">
        <v>10</v>
      </c>
      <c r="AE174" s="253">
        <v>10</v>
      </c>
      <c r="AF174" s="253">
        <v>9</v>
      </c>
      <c r="AG174" s="253">
        <v>9</v>
      </c>
      <c r="AH174" s="253">
        <v>10</v>
      </c>
      <c r="AI174" s="253">
        <v>9</v>
      </c>
      <c r="AJ174" s="253">
        <v>9</v>
      </c>
      <c r="AK174" s="253">
        <v>9</v>
      </c>
      <c r="AL174" s="253">
        <v>9</v>
      </c>
      <c r="AM174" s="253">
        <v>9</v>
      </c>
      <c r="AN174" s="253">
        <v>9</v>
      </c>
      <c r="AO174" s="253"/>
      <c r="AP174" s="253"/>
      <c r="AQ174" s="253">
        <v>9</v>
      </c>
      <c r="AR174" s="253">
        <v>10</v>
      </c>
      <c r="AS174" s="253" t="s">
        <v>177</v>
      </c>
      <c r="AT174" s="253">
        <v>10</v>
      </c>
      <c r="AU174" s="253"/>
      <c r="AV174" s="253">
        <v>8</v>
      </c>
      <c r="AW174" s="253">
        <v>9</v>
      </c>
      <c r="AX174" s="253"/>
      <c r="AY174" s="253">
        <v>10</v>
      </c>
      <c r="AZ174" s="253">
        <v>10</v>
      </c>
      <c r="BA174" s="253">
        <v>9</v>
      </c>
      <c r="BB174" s="253">
        <v>10</v>
      </c>
      <c r="BC174" s="253"/>
      <c r="BD174" s="253"/>
      <c r="BE174" s="253"/>
      <c r="BF174" s="253"/>
      <c r="BG174" s="253">
        <v>10</v>
      </c>
      <c r="BH174" s="253"/>
      <c r="BI174" s="253">
        <v>10</v>
      </c>
      <c r="BJ174" s="253"/>
      <c r="BK174" s="253"/>
      <c r="BL174" s="253"/>
      <c r="BM174" s="253">
        <v>9</v>
      </c>
      <c r="BN174" s="253"/>
      <c r="BO174" s="253"/>
      <c r="BP174" s="253"/>
      <c r="BQ174" s="253">
        <v>9</v>
      </c>
      <c r="BR174" s="253">
        <v>10</v>
      </c>
      <c r="BS174" s="253"/>
      <c r="BT174" s="253">
        <v>10</v>
      </c>
      <c r="BU174" s="253">
        <v>9</v>
      </c>
      <c r="BV174" s="253" t="s">
        <v>177</v>
      </c>
    </row>
    <row r="175" spans="1:74" x14ac:dyDescent="0.2">
      <c r="A175" s="250">
        <v>8</v>
      </c>
      <c r="B175" s="248" t="s">
        <v>1361</v>
      </c>
      <c r="C175" s="253">
        <v>10</v>
      </c>
      <c r="D175" s="253">
        <v>8</v>
      </c>
      <c r="E175" s="253">
        <v>10</v>
      </c>
      <c r="F175" s="253">
        <v>9</v>
      </c>
      <c r="G175" s="253">
        <v>10</v>
      </c>
      <c r="H175" s="253">
        <v>9</v>
      </c>
      <c r="I175" s="253">
        <v>9</v>
      </c>
      <c r="J175" s="253">
        <v>9</v>
      </c>
      <c r="K175" s="253">
        <v>8</v>
      </c>
      <c r="L175" s="253">
        <v>10</v>
      </c>
      <c r="M175" s="253">
        <v>9</v>
      </c>
      <c r="N175" s="253">
        <v>10</v>
      </c>
      <c r="O175" s="253">
        <v>10</v>
      </c>
      <c r="P175" s="253">
        <v>10</v>
      </c>
      <c r="Q175" s="253">
        <v>10</v>
      </c>
      <c r="R175" s="253">
        <v>10</v>
      </c>
      <c r="S175" s="253">
        <v>9</v>
      </c>
      <c r="T175" s="253">
        <v>9</v>
      </c>
      <c r="U175" s="253">
        <v>10</v>
      </c>
      <c r="V175" s="253">
        <v>10</v>
      </c>
      <c r="W175" s="253">
        <v>10</v>
      </c>
      <c r="X175" s="253">
        <v>9</v>
      </c>
      <c r="Y175" s="253">
        <v>9</v>
      </c>
      <c r="Z175" s="253">
        <v>9</v>
      </c>
      <c r="AA175" s="253">
        <v>8</v>
      </c>
      <c r="AB175" s="253">
        <v>10</v>
      </c>
      <c r="AC175" s="253">
        <v>10</v>
      </c>
      <c r="AD175" s="253">
        <v>9</v>
      </c>
      <c r="AE175" s="253">
        <v>9</v>
      </c>
      <c r="AF175" s="253">
        <v>10</v>
      </c>
      <c r="AG175" s="253">
        <v>10</v>
      </c>
      <c r="AH175" s="253">
        <v>10</v>
      </c>
      <c r="AI175" s="253" t="s">
        <v>177</v>
      </c>
      <c r="AJ175" s="253">
        <v>8</v>
      </c>
      <c r="AK175" s="253">
        <v>9</v>
      </c>
      <c r="AL175" s="253" t="s">
        <v>177</v>
      </c>
      <c r="AM175" s="253"/>
      <c r="AN175" s="253" t="s">
        <v>177</v>
      </c>
      <c r="AO175" s="253"/>
      <c r="AP175" s="253">
        <v>10</v>
      </c>
      <c r="AQ175" s="253">
        <v>9</v>
      </c>
      <c r="AR175" s="253"/>
      <c r="AS175" s="253"/>
      <c r="AT175" s="253"/>
      <c r="AU175" s="253"/>
      <c r="AV175" s="253"/>
      <c r="AW175" s="253"/>
      <c r="AX175" s="253">
        <v>9</v>
      </c>
      <c r="AY175" s="253">
        <v>9</v>
      </c>
      <c r="AZ175" s="253"/>
      <c r="BA175" s="253">
        <v>8</v>
      </c>
      <c r="BB175" s="253">
        <v>9</v>
      </c>
      <c r="BC175" s="253"/>
      <c r="BD175" s="253"/>
      <c r="BE175" s="253"/>
      <c r="BF175" s="253"/>
      <c r="BG175" s="253"/>
      <c r="BH175" s="253">
        <v>9</v>
      </c>
      <c r="BI175" s="253"/>
      <c r="BJ175" s="253"/>
      <c r="BK175" s="253"/>
      <c r="BL175" s="253">
        <v>9</v>
      </c>
      <c r="BM175" s="253"/>
      <c r="BN175" s="253"/>
      <c r="BO175" s="253"/>
      <c r="BP175" s="253">
        <v>9</v>
      </c>
      <c r="BQ175" s="253"/>
      <c r="BR175" s="253" t="s">
        <v>177</v>
      </c>
      <c r="BS175" s="253"/>
      <c r="BT175" s="253">
        <v>10</v>
      </c>
      <c r="BU175" s="253">
        <v>9</v>
      </c>
      <c r="BV175" s="253"/>
    </row>
    <row r="176" spans="1:74" x14ac:dyDescent="0.2">
      <c r="A176" s="250">
        <v>8</v>
      </c>
      <c r="B176" s="248" t="s">
        <v>1362</v>
      </c>
      <c r="C176" s="253">
        <v>9</v>
      </c>
      <c r="D176" s="253" t="s">
        <v>177</v>
      </c>
      <c r="E176" s="253">
        <v>10</v>
      </c>
      <c r="F176" s="253">
        <v>10</v>
      </c>
      <c r="G176" s="253">
        <v>10</v>
      </c>
      <c r="H176" s="253">
        <v>8</v>
      </c>
      <c r="I176" s="253">
        <v>8</v>
      </c>
      <c r="J176" s="253">
        <v>9</v>
      </c>
      <c r="K176" s="253">
        <v>9</v>
      </c>
      <c r="L176" s="253">
        <v>8</v>
      </c>
      <c r="M176" s="253">
        <v>9</v>
      </c>
      <c r="N176" s="253">
        <v>10</v>
      </c>
      <c r="O176" s="253">
        <v>10</v>
      </c>
      <c r="P176" s="253">
        <v>8</v>
      </c>
      <c r="Q176" s="253">
        <v>9</v>
      </c>
      <c r="R176" s="253">
        <v>8</v>
      </c>
      <c r="S176" s="253">
        <v>9</v>
      </c>
      <c r="T176" s="253">
        <v>9</v>
      </c>
      <c r="U176" s="253">
        <v>10</v>
      </c>
      <c r="V176" s="253">
        <v>8</v>
      </c>
      <c r="W176" s="253">
        <v>10</v>
      </c>
      <c r="X176" s="253">
        <v>8</v>
      </c>
      <c r="Y176" s="253">
        <v>8</v>
      </c>
      <c r="Z176" s="253">
        <v>9</v>
      </c>
      <c r="AA176" s="253">
        <v>8</v>
      </c>
      <c r="AB176" s="253">
        <v>10</v>
      </c>
      <c r="AC176" s="253">
        <v>10</v>
      </c>
      <c r="AD176" s="253">
        <v>9</v>
      </c>
      <c r="AE176" s="253">
        <v>9</v>
      </c>
      <c r="AF176" s="253">
        <v>8</v>
      </c>
      <c r="AG176" s="253">
        <v>10</v>
      </c>
      <c r="AH176" s="253">
        <v>8</v>
      </c>
      <c r="AI176" s="253">
        <v>9</v>
      </c>
      <c r="AJ176" s="253">
        <v>9</v>
      </c>
      <c r="AK176" s="253">
        <v>9</v>
      </c>
      <c r="AL176" s="253">
        <v>8</v>
      </c>
      <c r="AM176" s="253">
        <v>9</v>
      </c>
      <c r="AN176" s="253">
        <v>9</v>
      </c>
      <c r="AO176" s="253">
        <v>10</v>
      </c>
      <c r="AP176" s="253">
        <v>10</v>
      </c>
      <c r="AQ176" s="253" t="s">
        <v>177</v>
      </c>
      <c r="AR176" s="253">
        <v>8</v>
      </c>
      <c r="AS176" s="253" t="s">
        <v>177</v>
      </c>
      <c r="AT176" s="253" t="s">
        <v>177</v>
      </c>
      <c r="AU176" s="253"/>
      <c r="AV176" s="253"/>
      <c r="AW176" s="253"/>
      <c r="AX176" s="253"/>
      <c r="AY176" s="253">
        <v>9</v>
      </c>
      <c r="AZ176" s="253">
        <v>10</v>
      </c>
      <c r="BA176" s="253">
        <v>9</v>
      </c>
      <c r="BB176" s="253">
        <v>10</v>
      </c>
      <c r="BC176" s="253"/>
      <c r="BD176" s="253"/>
      <c r="BE176" s="253"/>
      <c r="BF176" s="253">
        <v>9</v>
      </c>
      <c r="BG176" s="253"/>
      <c r="BH176" s="253"/>
      <c r="BI176" s="253"/>
      <c r="BJ176" s="253">
        <v>8</v>
      </c>
      <c r="BK176" s="253"/>
      <c r="BL176" s="253"/>
      <c r="BM176" s="253">
        <v>9</v>
      </c>
      <c r="BN176" s="253"/>
      <c r="BO176" s="253"/>
      <c r="BP176" s="253"/>
      <c r="BQ176" s="253">
        <v>10</v>
      </c>
      <c r="BR176" s="253">
        <v>9</v>
      </c>
      <c r="BS176" s="253"/>
      <c r="BT176" s="253">
        <v>9</v>
      </c>
      <c r="BU176" s="253">
        <v>8</v>
      </c>
      <c r="BV176" s="253" t="s">
        <v>177</v>
      </c>
    </row>
    <row r="177" spans="1:74" x14ac:dyDescent="0.2">
      <c r="A177" s="250">
        <v>8</v>
      </c>
      <c r="B177" s="248" t="s">
        <v>1363</v>
      </c>
      <c r="C177" s="253">
        <v>9</v>
      </c>
      <c r="D177" s="253">
        <v>8</v>
      </c>
      <c r="E177" s="253">
        <v>10</v>
      </c>
      <c r="F177" s="253">
        <v>8</v>
      </c>
      <c r="G177" s="253">
        <v>8</v>
      </c>
      <c r="H177" s="253">
        <v>10</v>
      </c>
      <c r="I177" s="253">
        <v>7</v>
      </c>
      <c r="J177" s="253">
        <v>9</v>
      </c>
      <c r="K177" s="253">
        <v>9</v>
      </c>
      <c r="L177" s="253">
        <v>10</v>
      </c>
      <c r="M177" s="253">
        <v>7</v>
      </c>
      <c r="N177" s="253">
        <v>10</v>
      </c>
      <c r="O177" s="253">
        <v>10</v>
      </c>
      <c r="P177" s="253">
        <v>7</v>
      </c>
      <c r="Q177" s="253">
        <v>9</v>
      </c>
      <c r="R177" s="253">
        <v>8</v>
      </c>
      <c r="S177" s="253">
        <v>9</v>
      </c>
      <c r="T177" s="253">
        <v>8</v>
      </c>
      <c r="U177" s="253">
        <v>10</v>
      </c>
      <c r="V177" s="253">
        <v>8</v>
      </c>
      <c r="W177" s="253">
        <v>10</v>
      </c>
      <c r="X177" s="253">
        <v>8</v>
      </c>
      <c r="Y177" s="253">
        <v>9</v>
      </c>
      <c r="Z177" s="253">
        <v>8</v>
      </c>
      <c r="AA177" s="253">
        <v>8</v>
      </c>
      <c r="AB177" s="253">
        <v>10</v>
      </c>
      <c r="AC177" s="253">
        <v>9</v>
      </c>
      <c r="AD177" s="253">
        <v>9</v>
      </c>
      <c r="AE177" s="253">
        <v>8</v>
      </c>
      <c r="AF177" s="253">
        <v>6</v>
      </c>
      <c r="AG177" s="253">
        <v>9</v>
      </c>
      <c r="AH177" s="253">
        <v>8</v>
      </c>
      <c r="AI177" s="253">
        <v>9</v>
      </c>
      <c r="AJ177" s="253">
        <v>9</v>
      </c>
      <c r="AK177" s="253">
        <v>8</v>
      </c>
      <c r="AL177" s="253">
        <v>7</v>
      </c>
      <c r="AM177" s="253">
        <v>9</v>
      </c>
      <c r="AN177" s="253">
        <v>8</v>
      </c>
      <c r="AO177" s="253"/>
      <c r="AP177" s="253">
        <v>9</v>
      </c>
      <c r="AQ177" s="253">
        <v>7</v>
      </c>
      <c r="AR177" s="253">
        <v>9</v>
      </c>
      <c r="AS177" s="253" t="s">
        <v>177</v>
      </c>
      <c r="AT177" s="253">
        <v>9</v>
      </c>
      <c r="AU177" s="253"/>
      <c r="AV177" s="253"/>
      <c r="AW177" s="253"/>
      <c r="AX177" s="253">
        <v>9</v>
      </c>
      <c r="AY177" s="253"/>
      <c r="AZ177" s="253">
        <v>10</v>
      </c>
      <c r="BA177" s="253">
        <v>9</v>
      </c>
      <c r="BB177" s="253">
        <v>8</v>
      </c>
      <c r="BC177" s="253"/>
      <c r="BD177" s="253"/>
      <c r="BE177" s="253"/>
      <c r="BF177" s="253">
        <v>9</v>
      </c>
      <c r="BG177" s="253"/>
      <c r="BH177" s="253">
        <v>9</v>
      </c>
      <c r="BI177" s="253"/>
      <c r="BJ177" s="253"/>
      <c r="BK177" s="253"/>
      <c r="BL177" s="253"/>
      <c r="BM177" s="253">
        <v>8</v>
      </c>
      <c r="BN177" s="253"/>
      <c r="BO177" s="253"/>
      <c r="BP177" s="253"/>
      <c r="BQ177" s="253">
        <v>9</v>
      </c>
      <c r="BR177" s="253">
        <v>8</v>
      </c>
      <c r="BS177" s="253"/>
      <c r="BT177" s="253">
        <v>10</v>
      </c>
      <c r="BU177" s="253">
        <v>9</v>
      </c>
      <c r="BV177" s="253" t="s">
        <v>177</v>
      </c>
    </row>
    <row r="178" spans="1:74" x14ac:dyDescent="0.2">
      <c r="A178" s="250">
        <v>8</v>
      </c>
      <c r="B178" s="248" t="s">
        <v>1364</v>
      </c>
      <c r="C178" s="253">
        <v>10</v>
      </c>
      <c r="D178" s="253">
        <v>10</v>
      </c>
      <c r="E178" s="253">
        <v>10</v>
      </c>
      <c r="F178" s="253">
        <v>9</v>
      </c>
      <c r="G178" s="253">
        <v>9</v>
      </c>
      <c r="H178" s="253">
        <v>9</v>
      </c>
      <c r="I178" s="253">
        <v>8</v>
      </c>
      <c r="J178" s="253">
        <v>10</v>
      </c>
      <c r="K178" s="253" t="s">
        <v>177</v>
      </c>
      <c r="L178" s="253">
        <v>9</v>
      </c>
      <c r="M178" s="253">
        <v>8</v>
      </c>
      <c r="N178" s="253">
        <v>8</v>
      </c>
      <c r="O178" s="253">
        <v>9</v>
      </c>
      <c r="P178" s="253">
        <v>9</v>
      </c>
      <c r="Q178" s="253">
        <v>10</v>
      </c>
      <c r="R178" s="253">
        <v>10</v>
      </c>
      <c r="S178" s="253">
        <v>9</v>
      </c>
      <c r="T178" s="253">
        <v>10</v>
      </c>
      <c r="U178" s="253">
        <v>8</v>
      </c>
      <c r="V178" s="253">
        <v>8</v>
      </c>
      <c r="W178" s="253">
        <v>8</v>
      </c>
      <c r="X178" s="253">
        <v>9</v>
      </c>
      <c r="Y178" s="253">
        <v>10</v>
      </c>
      <c r="Z178" s="253">
        <v>8</v>
      </c>
      <c r="AA178" s="253">
        <v>7</v>
      </c>
      <c r="AB178" s="253">
        <v>9</v>
      </c>
      <c r="AC178" s="253">
        <v>9</v>
      </c>
      <c r="AD178" s="253">
        <v>6</v>
      </c>
      <c r="AE178" s="253">
        <v>9</v>
      </c>
      <c r="AF178" s="253">
        <v>10</v>
      </c>
      <c r="AG178" s="253">
        <v>10</v>
      </c>
      <c r="AH178" s="253">
        <v>7</v>
      </c>
      <c r="AI178" s="253"/>
      <c r="AJ178" s="253">
        <v>8</v>
      </c>
      <c r="AK178" s="253">
        <v>7</v>
      </c>
      <c r="AL178" s="253">
        <v>7</v>
      </c>
      <c r="AM178" s="253"/>
      <c r="AN178" s="253">
        <v>8</v>
      </c>
      <c r="AO178" s="253"/>
      <c r="AP178" s="253"/>
      <c r="AQ178" s="253">
        <v>8</v>
      </c>
      <c r="AR178" s="253">
        <v>8</v>
      </c>
      <c r="AS178" s="253" t="s">
        <v>177</v>
      </c>
      <c r="AT178" s="253">
        <v>9</v>
      </c>
      <c r="AU178" s="253" t="s">
        <v>177</v>
      </c>
      <c r="AV178" s="253"/>
      <c r="AW178" s="253"/>
      <c r="AX178" s="253"/>
      <c r="AY178" s="253">
        <v>6</v>
      </c>
      <c r="AZ178" s="253">
        <v>6</v>
      </c>
      <c r="BA178" s="253"/>
      <c r="BB178" s="253">
        <v>10</v>
      </c>
      <c r="BC178" s="253">
        <v>8</v>
      </c>
      <c r="BD178" s="253"/>
      <c r="BE178" s="253"/>
      <c r="BF178" s="253"/>
      <c r="BG178" s="253"/>
      <c r="BH178" s="253"/>
      <c r="BI178" s="253">
        <v>9</v>
      </c>
      <c r="BJ178" s="253"/>
      <c r="BK178" s="253"/>
      <c r="BL178" s="253"/>
      <c r="BM178" s="253">
        <v>9</v>
      </c>
      <c r="BN178" s="253"/>
      <c r="BO178" s="253"/>
      <c r="BP178" s="253"/>
      <c r="BQ178" s="253" t="s">
        <v>177</v>
      </c>
      <c r="BR178" s="253"/>
      <c r="BS178" s="253"/>
      <c r="BT178" s="253">
        <v>8</v>
      </c>
      <c r="BU178" s="253">
        <v>9</v>
      </c>
      <c r="BV178" s="253" t="s">
        <v>177</v>
      </c>
    </row>
    <row r="179" spans="1:74" x14ac:dyDescent="0.2">
      <c r="A179" s="250">
        <v>8</v>
      </c>
      <c r="B179" s="248" t="s">
        <v>1365</v>
      </c>
      <c r="C179" s="253">
        <v>10</v>
      </c>
      <c r="D179" s="253">
        <v>9</v>
      </c>
      <c r="E179" s="253">
        <v>10</v>
      </c>
      <c r="F179" s="253">
        <v>9</v>
      </c>
      <c r="G179" s="253">
        <v>10</v>
      </c>
      <c r="H179" s="253">
        <v>7</v>
      </c>
      <c r="I179" s="253">
        <v>8</v>
      </c>
      <c r="J179" s="253">
        <v>10</v>
      </c>
      <c r="K179" s="253">
        <v>8</v>
      </c>
      <c r="L179" s="253">
        <v>9</v>
      </c>
      <c r="M179" s="253">
        <v>10</v>
      </c>
      <c r="N179" s="253">
        <v>10</v>
      </c>
      <c r="O179" s="253">
        <v>10</v>
      </c>
      <c r="P179" s="253">
        <v>9</v>
      </c>
      <c r="Q179" s="253">
        <v>10</v>
      </c>
      <c r="R179" s="253">
        <v>8</v>
      </c>
      <c r="S179" s="253">
        <v>9</v>
      </c>
      <c r="T179" s="253">
        <v>10</v>
      </c>
      <c r="U179" s="253">
        <v>9</v>
      </c>
      <c r="V179" s="253">
        <v>8</v>
      </c>
      <c r="W179" s="253">
        <v>10</v>
      </c>
      <c r="X179" s="253">
        <v>9</v>
      </c>
      <c r="Y179" s="253">
        <v>10</v>
      </c>
      <c r="Z179" s="253">
        <v>9</v>
      </c>
      <c r="AA179" s="253">
        <v>8</v>
      </c>
      <c r="AB179" s="253">
        <v>10</v>
      </c>
      <c r="AC179" s="253">
        <v>10</v>
      </c>
      <c r="AD179" s="253">
        <v>10</v>
      </c>
      <c r="AE179" s="253">
        <v>10</v>
      </c>
      <c r="AF179" s="253">
        <v>9</v>
      </c>
      <c r="AG179" s="253">
        <v>10</v>
      </c>
      <c r="AH179" s="253">
        <v>9</v>
      </c>
      <c r="AI179" s="253">
        <v>9</v>
      </c>
      <c r="AJ179" s="253" t="s">
        <v>177</v>
      </c>
      <c r="AK179" s="253"/>
      <c r="AL179" s="253"/>
      <c r="AM179" s="253" t="s">
        <v>177</v>
      </c>
      <c r="AN179" s="253"/>
      <c r="AO179" s="253"/>
      <c r="AP179" s="253" t="s">
        <v>177</v>
      </c>
      <c r="AQ179" s="253">
        <v>10</v>
      </c>
      <c r="AR179" s="253">
        <v>10</v>
      </c>
      <c r="AS179" s="253"/>
      <c r="AT179" s="253">
        <v>10</v>
      </c>
      <c r="AU179" s="253"/>
      <c r="AV179" s="253"/>
      <c r="AW179" s="253"/>
      <c r="AX179" s="253"/>
      <c r="AY179" s="253"/>
      <c r="AZ179" s="253"/>
      <c r="BA179" s="253"/>
      <c r="BB179" s="253">
        <v>9</v>
      </c>
      <c r="BC179" s="253"/>
      <c r="BD179" s="253"/>
      <c r="BE179" s="253"/>
      <c r="BF179" s="253">
        <v>8</v>
      </c>
      <c r="BG179" s="253"/>
      <c r="BH179" s="253">
        <v>9</v>
      </c>
      <c r="BI179" s="253"/>
      <c r="BJ179" s="253"/>
      <c r="BK179" s="253"/>
      <c r="BL179" s="253"/>
      <c r="BM179" s="253"/>
      <c r="BN179" s="253"/>
      <c r="BO179" s="253">
        <v>10</v>
      </c>
      <c r="BP179" s="253"/>
      <c r="BQ179" s="253" t="s">
        <v>177</v>
      </c>
      <c r="BR179" s="253"/>
      <c r="BS179" s="253"/>
      <c r="BT179" s="253">
        <v>9</v>
      </c>
      <c r="BU179" s="253" t="s">
        <v>177</v>
      </c>
      <c r="BV179" s="253"/>
    </row>
    <row r="180" spans="1:74" x14ac:dyDescent="0.2">
      <c r="A180" s="250">
        <v>8</v>
      </c>
      <c r="B180" s="248" t="s">
        <v>1366</v>
      </c>
      <c r="C180" s="253">
        <v>8</v>
      </c>
      <c r="D180" s="253"/>
      <c r="E180" s="253">
        <v>6</v>
      </c>
      <c r="F180" s="253">
        <v>7</v>
      </c>
      <c r="G180" s="253">
        <v>7</v>
      </c>
      <c r="H180" s="253">
        <v>7</v>
      </c>
      <c r="I180" s="253">
        <v>7</v>
      </c>
      <c r="J180" s="253">
        <v>8</v>
      </c>
      <c r="K180" s="253">
        <v>8</v>
      </c>
      <c r="L180" s="253">
        <v>9</v>
      </c>
      <c r="M180" s="253">
        <v>8</v>
      </c>
      <c r="N180" s="253">
        <v>9</v>
      </c>
      <c r="O180" s="253">
        <v>8</v>
      </c>
      <c r="P180" s="253">
        <v>9</v>
      </c>
      <c r="Q180" s="253">
        <v>7</v>
      </c>
      <c r="R180" s="253">
        <v>8</v>
      </c>
      <c r="S180" s="253">
        <v>8</v>
      </c>
      <c r="T180" s="253">
        <v>8</v>
      </c>
      <c r="U180" s="253">
        <v>10</v>
      </c>
      <c r="V180" s="253">
        <v>8</v>
      </c>
      <c r="W180" s="253">
        <v>8</v>
      </c>
      <c r="X180" s="253">
        <v>8</v>
      </c>
      <c r="Y180" s="253">
        <v>7</v>
      </c>
      <c r="Z180" s="253">
        <v>8</v>
      </c>
      <c r="AA180" s="253">
        <v>8</v>
      </c>
      <c r="AB180" s="253">
        <v>9</v>
      </c>
      <c r="AC180" s="253">
        <v>9</v>
      </c>
      <c r="AD180" s="253"/>
      <c r="AE180" s="253">
        <v>9</v>
      </c>
      <c r="AF180" s="253">
        <v>8</v>
      </c>
      <c r="AG180" s="253">
        <v>9</v>
      </c>
      <c r="AH180" s="253">
        <v>7</v>
      </c>
      <c r="AI180" s="253"/>
      <c r="AJ180" s="253" t="s">
        <v>177</v>
      </c>
      <c r="AK180" s="253"/>
      <c r="AL180" s="253"/>
      <c r="AM180" s="253"/>
      <c r="AN180" s="253"/>
      <c r="AO180" s="253"/>
      <c r="AP180" s="253" t="s">
        <v>177</v>
      </c>
      <c r="AQ180" s="253">
        <v>8</v>
      </c>
      <c r="AR180" s="253">
        <v>10</v>
      </c>
      <c r="AS180" s="253">
        <v>8</v>
      </c>
      <c r="AT180" s="253">
        <v>9</v>
      </c>
      <c r="AU180" s="253">
        <v>8</v>
      </c>
      <c r="AV180" s="253"/>
      <c r="AW180" s="253" t="s">
        <v>177</v>
      </c>
      <c r="AX180" s="253">
        <v>8</v>
      </c>
      <c r="AY180" s="253" t="s">
        <v>177</v>
      </c>
      <c r="AZ180" s="253"/>
      <c r="BA180" s="253"/>
      <c r="BB180" s="253">
        <v>8</v>
      </c>
      <c r="BC180" s="253"/>
      <c r="BD180" s="253"/>
      <c r="BE180" s="253">
        <v>6</v>
      </c>
      <c r="BF180" s="253"/>
      <c r="BG180" s="253"/>
      <c r="BH180" s="253"/>
      <c r="BI180" s="253">
        <v>8</v>
      </c>
      <c r="BJ180" s="253"/>
      <c r="BK180" s="253"/>
      <c r="BL180" s="253"/>
      <c r="BM180" s="253">
        <v>8</v>
      </c>
      <c r="BN180" s="253"/>
      <c r="BO180" s="253"/>
      <c r="BP180" s="253"/>
      <c r="BQ180" s="253" t="s">
        <v>191</v>
      </c>
      <c r="BR180" s="253"/>
      <c r="BS180" s="253"/>
      <c r="BT180" s="253">
        <v>8</v>
      </c>
      <c r="BU180" s="253" t="s">
        <v>177</v>
      </c>
      <c r="BV180" s="253"/>
    </row>
    <row r="181" spans="1:74" x14ac:dyDescent="0.2">
      <c r="A181" s="250">
        <v>8</v>
      </c>
      <c r="B181" s="248" t="s">
        <v>1367</v>
      </c>
      <c r="C181" s="253">
        <v>9</v>
      </c>
      <c r="D181" s="253">
        <v>9</v>
      </c>
      <c r="E181" s="253">
        <v>9</v>
      </c>
      <c r="F181" s="253">
        <v>8</v>
      </c>
      <c r="G181" s="253">
        <v>7</v>
      </c>
      <c r="H181" s="253">
        <v>8</v>
      </c>
      <c r="I181" s="253">
        <v>8</v>
      </c>
      <c r="J181" s="253">
        <v>9</v>
      </c>
      <c r="K181" s="253">
        <v>8</v>
      </c>
      <c r="L181" s="253">
        <v>9</v>
      </c>
      <c r="M181" s="253">
        <v>9</v>
      </c>
      <c r="N181" s="253">
        <v>9</v>
      </c>
      <c r="O181" s="253">
        <v>9</v>
      </c>
      <c r="P181" s="253">
        <v>7</v>
      </c>
      <c r="Q181" s="253">
        <v>7</v>
      </c>
      <c r="R181" s="253">
        <v>6</v>
      </c>
      <c r="S181" s="253">
        <v>10</v>
      </c>
      <c r="T181" s="253">
        <v>9</v>
      </c>
      <c r="U181" s="253">
        <v>9</v>
      </c>
      <c r="V181" s="253">
        <v>9</v>
      </c>
      <c r="W181" s="253">
        <v>8</v>
      </c>
      <c r="X181" s="253">
        <v>7</v>
      </c>
      <c r="Y181" s="253">
        <v>9</v>
      </c>
      <c r="Z181" s="253">
        <v>8</v>
      </c>
      <c r="AA181" s="253">
        <v>8</v>
      </c>
      <c r="AB181" s="253">
        <v>10</v>
      </c>
      <c r="AC181" s="253">
        <v>9</v>
      </c>
      <c r="AD181" s="253">
        <v>8</v>
      </c>
      <c r="AE181" s="253">
        <v>8</v>
      </c>
      <c r="AF181" s="253">
        <v>9</v>
      </c>
      <c r="AG181" s="253">
        <v>9</v>
      </c>
      <c r="AH181" s="253"/>
      <c r="AI181" s="253">
        <v>8</v>
      </c>
      <c r="AJ181" s="253">
        <v>8</v>
      </c>
      <c r="AK181" s="253"/>
      <c r="AL181" s="253"/>
      <c r="AM181" s="253">
        <v>8</v>
      </c>
      <c r="AN181" s="253" t="s">
        <v>177</v>
      </c>
      <c r="AO181" s="253"/>
      <c r="AP181" s="253">
        <v>9</v>
      </c>
      <c r="AQ181" s="253"/>
      <c r="AR181" s="253"/>
      <c r="AS181" s="253" t="s">
        <v>177</v>
      </c>
      <c r="AT181" s="253" t="s">
        <v>177</v>
      </c>
      <c r="AU181" s="253" t="s">
        <v>177</v>
      </c>
      <c r="AV181" s="253"/>
      <c r="AW181" s="253"/>
      <c r="AX181" s="253"/>
      <c r="AY181" s="253"/>
      <c r="AZ181" s="253"/>
      <c r="BA181" s="253"/>
      <c r="BB181" s="253">
        <v>7</v>
      </c>
      <c r="BC181" s="253"/>
      <c r="BD181" s="253" t="s">
        <v>177</v>
      </c>
      <c r="BE181" s="253"/>
      <c r="BF181" s="253"/>
      <c r="BG181" s="253"/>
      <c r="BH181" s="253"/>
      <c r="BI181" s="253"/>
      <c r="BJ181" s="253">
        <v>8</v>
      </c>
      <c r="BK181" s="253"/>
      <c r="BL181" s="253"/>
      <c r="BM181" s="253">
        <v>8</v>
      </c>
      <c r="BN181" s="253"/>
      <c r="BO181" s="253"/>
      <c r="BP181" s="253"/>
      <c r="BQ181" s="253" t="s">
        <v>177</v>
      </c>
      <c r="BR181" s="253"/>
      <c r="BS181" s="253"/>
      <c r="BT181" s="253">
        <v>10</v>
      </c>
      <c r="BU181" s="253">
        <v>9</v>
      </c>
      <c r="BV181" s="253"/>
    </row>
    <row r="182" spans="1:74" ht="25.5" x14ac:dyDescent="0.2">
      <c r="A182" s="250">
        <v>8</v>
      </c>
      <c r="B182" s="248" t="s">
        <v>1368</v>
      </c>
      <c r="C182" s="253">
        <v>10</v>
      </c>
      <c r="D182" s="253">
        <v>9</v>
      </c>
      <c r="E182" s="253">
        <v>10</v>
      </c>
      <c r="F182" s="253">
        <v>8</v>
      </c>
      <c r="G182" s="253">
        <v>10</v>
      </c>
      <c r="H182" s="253">
        <v>9</v>
      </c>
      <c r="I182" s="253">
        <v>10</v>
      </c>
      <c r="J182" s="253">
        <v>8</v>
      </c>
      <c r="K182" s="253">
        <v>9</v>
      </c>
      <c r="L182" s="253">
        <v>9</v>
      </c>
      <c r="M182" s="253">
        <v>10</v>
      </c>
      <c r="N182" s="253">
        <v>8</v>
      </c>
      <c r="O182" s="253">
        <v>10</v>
      </c>
      <c r="P182" s="253">
        <v>10</v>
      </c>
      <c r="Q182" s="253">
        <v>7</v>
      </c>
      <c r="R182" s="253">
        <v>9</v>
      </c>
      <c r="S182" s="253">
        <v>8</v>
      </c>
      <c r="T182" s="253">
        <v>9</v>
      </c>
      <c r="U182" s="253">
        <v>9</v>
      </c>
      <c r="V182" s="253">
        <v>10</v>
      </c>
      <c r="W182" s="253">
        <v>8</v>
      </c>
      <c r="X182" s="253">
        <v>8</v>
      </c>
      <c r="Y182" s="253">
        <v>10</v>
      </c>
      <c r="Z182" s="253">
        <v>9</v>
      </c>
      <c r="AA182" s="253">
        <v>8</v>
      </c>
      <c r="AB182" s="253">
        <v>10</v>
      </c>
      <c r="AC182" s="253">
        <v>10</v>
      </c>
      <c r="AD182" s="253">
        <v>9</v>
      </c>
      <c r="AE182" s="253">
        <v>9</v>
      </c>
      <c r="AF182" s="253">
        <v>9</v>
      </c>
      <c r="AG182" s="253">
        <v>10</v>
      </c>
      <c r="AH182" s="253">
        <v>8</v>
      </c>
      <c r="AI182" s="253">
        <v>9</v>
      </c>
      <c r="AJ182" s="253">
        <v>9</v>
      </c>
      <c r="AK182" s="253">
        <v>8</v>
      </c>
      <c r="AL182" s="253">
        <v>7</v>
      </c>
      <c r="AM182" s="253">
        <v>9</v>
      </c>
      <c r="AN182" s="253">
        <v>10</v>
      </c>
      <c r="AO182" s="253"/>
      <c r="AP182" s="253" t="s">
        <v>177</v>
      </c>
      <c r="AQ182" s="253">
        <v>10</v>
      </c>
      <c r="AR182" s="253">
        <v>9</v>
      </c>
      <c r="AS182" s="253"/>
      <c r="AT182" s="253">
        <v>8</v>
      </c>
      <c r="AU182" s="253"/>
      <c r="AV182" s="253"/>
      <c r="AW182" s="253"/>
      <c r="AX182" s="253">
        <v>10</v>
      </c>
      <c r="AY182" s="253" t="s">
        <v>177</v>
      </c>
      <c r="AZ182" s="253"/>
      <c r="BA182" s="253">
        <v>9</v>
      </c>
      <c r="BB182" s="253">
        <v>8</v>
      </c>
      <c r="BC182" s="253">
        <v>10</v>
      </c>
      <c r="BD182" s="253"/>
      <c r="BE182" s="253"/>
      <c r="BF182" s="253"/>
      <c r="BG182" s="253"/>
      <c r="BH182" s="253"/>
      <c r="BI182" s="253"/>
      <c r="BJ182" s="253">
        <v>8</v>
      </c>
      <c r="BK182" s="253"/>
      <c r="BL182" s="253"/>
      <c r="BM182" s="253"/>
      <c r="BN182" s="253">
        <v>9</v>
      </c>
      <c r="BO182" s="253"/>
      <c r="BP182" s="253"/>
      <c r="BQ182" s="253"/>
      <c r="BR182" s="253" t="s">
        <v>177</v>
      </c>
      <c r="BS182" s="253"/>
      <c r="BT182" s="253">
        <v>10</v>
      </c>
      <c r="BU182" s="253">
        <v>9</v>
      </c>
      <c r="BV182" s="253" t="s">
        <v>177</v>
      </c>
    </row>
    <row r="183" spans="1:74" x14ac:dyDescent="0.2">
      <c r="A183" s="250">
        <v>9</v>
      </c>
      <c r="B183" s="248" t="s">
        <v>1369</v>
      </c>
      <c r="C183" s="253">
        <v>10</v>
      </c>
      <c r="D183" s="253">
        <v>8</v>
      </c>
      <c r="E183" s="253">
        <v>10</v>
      </c>
      <c r="F183" s="253">
        <v>8</v>
      </c>
      <c r="G183" s="253">
        <v>10</v>
      </c>
      <c r="H183" s="253">
        <v>9</v>
      </c>
      <c r="I183" s="253">
        <v>10</v>
      </c>
      <c r="J183" s="253">
        <v>9</v>
      </c>
      <c r="K183" s="253">
        <v>7</v>
      </c>
      <c r="L183" s="253">
        <v>10</v>
      </c>
      <c r="M183" s="253">
        <v>9</v>
      </c>
      <c r="N183" s="253">
        <v>9</v>
      </c>
      <c r="O183" s="253">
        <v>10</v>
      </c>
      <c r="P183" s="253">
        <v>9</v>
      </c>
      <c r="Q183" s="253">
        <v>9</v>
      </c>
      <c r="R183" s="253">
        <v>10</v>
      </c>
      <c r="S183" s="253">
        <v>8</v>
      </c>
      <c r="T183" s="253">
        <v>10</v>
      </c>
      <c r="U183" s="253">
        <v>10</v>
      </c>
      <c r="V183" s="253">
        <v>9</v>
      </c>
      <c r="W183" s="253">
        <v>9</v>
      </c>
      <c r="X183" s="253">
        <v>9</v>
      </c>
      <c r="Y183" s="253">
        <v>10</v>
      </c>
      <c r="Z183" s="253">
        <v>8</v>
      </c>
      <c r="AA183" s="253">
        <v>8</v>
      </c>
      <c r="AB183" s="253">
        <v>9</v>
      </c>
      <c r="AC183" s="253">
        <v>8</v>
      </c>
      <c r="AD183" s="253">
        <v>7</v>
      </c>
      <c r="AE183" s="253">
        <v>10</v>
      </c>
      <c r="AF183" s="253">
        <v>9</v>
      </c>
      <c r="AG183" s="253">
        <v>9</v>
      </c>
      <c r="AH183" s="253">
        <v>8</v>
      </c>
      <c r="AI183" s="253">
        <v>7</v>
      </c>
      <c r="AJ183" s="253">
        <v>9</v>
      </c>
      <c r="AK183" s="253">
        <v>8</v>
      </c>
      <c r="AL183" s="253">
        <v>10</v>
      </c>
      <c r="AM183" s="253" t="s">
        <v>177</v>
      </c>
      <c r="AN183" s="253">
        <v>9</v>
      </c>
      <c r="AO183" s="253">
        <v>10</v>
      </c>
      <c r="AP183" s="253" t="s">
        <v>177</v>
      </c>
      <c r="AQ183" s="253">
        <v>9</v>
      </c>
      <c r="AR183" s="253">
        <v>10</v>
      </c>
      <c r="AS183" s="253">
        <v>8</v>
      </c>
      <c r="AT183" s="253" t="s">
        <v>177</v>
      </c>
      <c r="AU183" s="253">
        <v>10</v>
      </c>
      <c r="AV183" s="253"/>
      <c r="AW183" s="253"/>
      <c r="AX183" s="253">
        <v>9</v>
      </c>
      <c r="AY183" s="253">
        <v>8</v>
      </c>
      <c r="AZ183" s="253"/>
      <c r="BA183" s="253"/>
      <c r="BB183" s="253">
        <v>9</v>
      </c>
      <c r="BC183" s="253"/>
      <c r="BD183" s="253"/>
      <c r="BE183" s="253"/>
      <c r="BF183" s="253"/>
      <c r="BG183" s="253">
        <v>9</v>
      </c>
      <c r="BH183" s="253"/>
      <c r="BI183" s="253"/>
      <c r="BJ183" s="253">
        <v>7</v>
      </c>
      <c r="BK183" s="253"/>
      <c r="BL183" s="253"/>
      <c r="BM183" s="253"/>
      <c r="BN183" s="253">
        <v>10</v>
      </c>
      <c r="BO183" s="253"/>
      <c r="BP183" s="253"/>
      <c r="BQ183" s="253">
        <v>10</v>
      </c>
      <c r="BR183" s="253">
        <v>9</v>
      </c>
      <c r="BS183" s="253"/>
      <c r="BT183" s="253">
        <v>10</v>
      </c>
      <c r="BU183" s="253">
        <v>8</v>
      </c>
      <c r="BV183" s="253">
        <v>8</v>
      </c>
    </row>
    <row r="184" spans="1:74" x14ac:dyDescent="0.2">
      <c r="A184" s="250">
        <v>9</v>
      </c>
      <c r="B184" s="248" t="s">
        <v>1370</v>
      </c>
      <c r="C184" s="253">
        <v>8</v>
      </c>
      <c r="D184" s="253">
        <v>8</v>
      </c>
      <c r="E184" s="253">
        <v>8</v>
      </c>
      <c r="F184" s="253">
        <v>9</v>
      </c>
      <c r="G184" s="253">
        <v>6</v>
      </c>
      <c r="H184" s="253">
        <v>8</v>
      </c>
      <c r="I184" s="253">
        <v>6</v>
      </c>
      <c r="J184" s="253">
        <v>7</v>
      </c>
      <c r="K184" s="253">
        <v>8</v>
      </c>
      <c r="L184" s="253">
        <v>9</v>
      </c>
      <c r="M184" s="253">
        <v>6</v>
      </c>
      <c r="N184" s="253">
        <v>10</v>
      </c>
      <c r="O184" s="253">
        <v>10</v>
      </c>
      <c r="P184" s="253">
        <v>8</v>
      </c>
      <c r="Q184" s="253">
        <v>8</v>
      </c>
      <c r="R184" s="253">
        <v>6</v>
      </c>
      <c r="S184" s="253">
        <v>7</v>
      </c>
      <c r="T184" s="253">
        <v>9</v>
      </c>
      <c r="U184" s="253">
        <v>8</v>
      </c>
      <c r="V184" s="253">
        <v>9</v>
      </c>
      <c r="W184" s="253">
        <v>9</v>
      </c>
      <c r="X184" s="253">
        <v>7</v>
      </c>
      <c r="Y184" s="253">
        <v>8</v>
      </c>
      <c r="Z184" s="253">
        <v>7</v>
      </c>
      <c r="AA184" s="253">
        <v>7</v>
      </c>
      <c r="AB184" s="253">
        <v>10</v>
      </c>
      <c r="AC184" s="253">
        <v>9</v>
      </c>
      <c r="AD184" s="253">
        <v>8</v>
      </c>
      <c r="AE184" s="253">
        <v>9</v>
      </c>
      <c r="AF184" s="253">
        <v>7</v>
      </c>
      <c r="AG184" s="253">
        <v>9</v>
      </c>
      <c r="AH184" s="253">
        <v>9</v>
      </c>
      <c r="AI184" s="253">
        <v>8</v>
      </c>
      <c r="AJ184" s="253">
        <v>10</v>
      </c>
      <c r="AK184" s="253">
        <v>8</v>
      </c>
      <c r="AL184" s="253">
        <v>7</v>
      </c>
      <c r="AM184" s="253">
        <v>8</v>
      </c>
      <c r="AN184" s="253">
        <v>10</v>
      </c>
      <c r="AO184" s="253"/>
      <c r="AP184" s="253">
        <v>9</v>
      </c>
      <c r="AQ184" s="253">
        <v>9</v>
      </c>
      <c r="AR184" s="253">
        <v>9</v>
      </c>
      <c r="AS184" s="253" t="s">
        <v>177</v>
      </c>
      <c r="AT184" s="253">
        <v>9</v>
      </c>
      <c r="AU184" s="253">
        <v>10</v>
      </c>
      <c r="AV184" s="253"/>
      <c r="AW184" s="253"/>
      <c r="AX184" s="253"/>
      <c r="AY184" s="253" t="s">
        <v>177</v>
      </c>
      <c r="AZ184" s="253">
        <v>10</v>
      </c>
      <c r="BA184" s="253"/>
      <c r="BB184" s="253">
        <v>8</v>
      </c>
      <c r="BC184" s="253">
        <v>10</v>
      </c>
      <c r="BD184" s="253"/>
      <c r="BE184" s="253"/>
      <c r="BF184" s="253"/>
      <c r="BG184" s="253"/>
      <c r="BH184" s="253"/>
      <c r="BI184" s="253"/>
      <c r="BJ184" s="253">
        <v>8</v>
      </c>
      <c r="BK184" s="253"/>
      <c r="BL184" s="253">
        <v>7</v>
      </c>
      <c r="BM184" s="253"/>
      <c r="BN184" s="253"/>
      <c r="BO184" s="253"/>
      <c r="BP184" s="253"/>
      <c r="BQ184" s="253">
        <v>10</v>
      </c>
      <c r="BR184" s="253">
        <v>10</v>
      </c>
      <c r="BS184" s="253"/>
      <c r="BT184" s="253">
        <v>8</v>
      </c>
      <c r="BU184" s="253">
        <v>9</v>
      </c>
      <c r="BV184" s="253" t="s">
        <v>177</v>
      </c>
    </row>
    <row r="185" spans="1:74" x14ac:dyDescent="0.2">
      <c r="A185" s="250">
        <v>9</v>
      </c>
      <c r="B185" s="248" t="s">
        <v>1371</v>
      </c>
      <c r="C185" s="253">
        <v>9</v>
      </c>
      <c r="D185" s="253">
        <v>9</v>
      </c>
      <c r="E185" s="253">
        <v>9</v>
      </c>
      <c r="F185" s="253">
        <v>10</v>
      </c>
      <c r="G185" s="253">
        <v>7</v>
      </c>
      <c r="H185" s="253">
        <v>7</v>
      </c>
      <c r="I185" s="253">
        <v>9</v>
      </c>
      <c r="J185" s="253">
        <v>8</v>
      </c>
      <c r="K185" s="253">
        <v>9</v>
      </c>
      <c r="L185" s="253">
        <v>10</v>
      </c>
      <c r="M185" s="253">
        <v>9</v>
      </c>
      <c r="N185" s="253">
        <v>9</v>
      </c>
      <c r="O185" s="253">
        <v>9</v>
      </c>
      <c r="P185" s="253">
        <v>8</v>
      </c>
      <c r="Q185" s="253">
        <v>8</v>
      </c>
      <c r="R185" s="253">
        <v>6</v>
      </c>
      <c r="S185" s="253">
        <v>8</v>
      </c>
      <c r="T185" s="253">
        <v>9</v>
      </c>
      <c r="U185" s="253">
        <v>9</v>
      </c>
      <c r="V185" s="253">
        <v>9</v>
      </c>
      <c r="W185" s="253">
        <v>9</v>
      </c>
      <c r="X185" s="253">
        <v>8</v>
      </c>
      <c r="Y185" s="253">
        <v>6</v>
      </c>
      <c r="Z185" s="253">
        <v>8</v>
      </c>
      <c r="AA185" s="253">
        <v>9</v>
      </c>
      <c r="AB185" s="253">
        <v>8</v>
      </c>
      <c r="AC185" s="253">
        <v>9</v>
      </c>
      <c r="AD185" s="253">
        <v>7</v>
      </c>
      <c r="AE185" s="253">
        <v>8</v>
      </c>
      <c r="AF185" s="253">
        <v>9</v>
      </c>
      <c r="AG185" s="253">
        <v>6</v>
      </c>
      <c r="AH185" s="253"/>
      <c r="AI185" s="253">
        <v>7</v>
      </c>
      <c r="AJ185" s="253">
        <v>7</v>
      </c>
      <c r="AK185" s="253">
        <v>8</v>
      </c>
      <c r="AL185" s="253" t="s">
        <v>177</v>
      </c>
      <c r="AM185" s="253" t="s">
        <v>177</v>
      </c>
      <c r="AN185" s="253">
        <v>9</v>
      </c>
      <c r="AO185" s="253"/>
      <c r="AP185" s="253"/>
      <c r="AQ185" s="253">
        <v>9</v>
      </c>
      <c r="AR185" s="253">
        <v>9</v>
      </c>
      <c r="AS185" s="253"/>
      <c r="AT185" s="253">
        <v>9</v>
      </c>
      <c r="AU185" s="253">
        <v>10</v>
      </c>
      <c r="AV185" s="253"/>
      <c r="AW185" s="253"/>
      <c r="AX185" s="253"/>
      <c r="AY185" s="253" t="s">
        <v>177</v>
      </c>
      <c r="AZ185" s="253"/>
      <c r="BA185" s="253">
        <v>9</v>
      </c>
      <c r="BB185" s="253">
        <v>8</v>
      </c>
      <c r="BC185" s="253"/>
      <c r="BD185" s="253"/>
      <c r="BE185" s="253"/>
      <c r="BF185" s="253">
        <v>7</v>
      </c>
      <c r="BG185" s="253"/>
      <c r="BH185" s="253"/>
      <c r="BI185" s="253"/>
      <c r="BJ185" s="253">
        <v>8</v>
      </c>
      <c r="BK185" s="253"/>
      <c r="BL185" s="253">
        <v>8</v>
      </c>
      <c r="BM185" s="253">
        <v>6</v>
      </c>
      <c r="BN185" s="253"/>
      <c r="BO185" s="253"/>
      <c r="BP185" s="253"/>
      <c r="BQ185" s="253"/>
      <c r="BR185" s="253">
        <v>10</v>
      </c>
      <c r="BS185" s="253"/>
      <c r="BT185" s="253">
        <v>8</v>
      </c>
      <c r="BU185" s="253">
        <v>9</v>
      </c>
      <c r="BV185" s="253" t="s">
        <v>177</v>
      </c>
    </row>
    <row r="186" spans="1:74" x14ac:dyDescent="0.2">
      <c r="A186" s="250">
        <v>9</v>
      </c>
      <c r="B186" s="248" t="s">
        <v>1372</v>
      </c>
      <c r="C186" s="253">
        <v>7</v>
      </c>
      <c r="D186" s="253">
        <v>7</v>
      </c>
      <c r="E186" s="253">
        <v>9</v>
      </c>
      <c r="F186" s="253">
        <v>9</v>
      </c>
      <c r="G186" s="253">
        <v>8</v>
      </c>
      <c r="H186" s="253">
        <v>7</v>
      </c>
      <c r="I186" s="253">
        <v>8</v>
      </c>
      <c r="J186" s="253">
        <v>7</v>
      </c>
      <c r="K186" s="253">
        <v>9</v>
      </c>
      <c r="L186" s="253">
        <v>9</v>
      </c>
      <c r="M186" s="253">
        <v>8</v>
      </c>
      <c r="N186" s="253">
        <v>9</v>
      </c>
      <c r="O186" s="253">
        <v>9</v>
      </c>
      <c r="P186" s="253">
        <v>8</v>
      </c>
      <c r="Q186" s="253">
        <v>8</v>
      </c>
      <c r="R186" s="253">
        <v>6</v>
      </c>
      <c r="S186" s="253">
        <v>6</v>
      </c>
      <c r="T186" s="253">
        <v>6</v>
      </c>
      <c r="U186" s="253">
        <v>8</v>
      </c>
      <c r="V186" s="253">
        <v>9</v>
      </c>
      <c r="W186" s="253">
        <v>9</v>
      </c>
      <c r="X186" s="253">
        <v>7</v>
      </c>
      <c r="Y186" s="253">
        <v>7</v>
      </c>
      <c r="Z186" s="253">
        <v>10</v>
      </c>
      <c r="AA186" s="253">
        <v>6</v>
      </c>
      <c r="AB186" s="253">
        <v>10</v>
      </c>
      <c r="AC186" s="253">
        <v>9</v>
      </c>
      <c r="AD186" s="253">
        <v>7</v>
      </c>
      <c r="AE186" s="253">
        <v>8</v>
      </c>
      <c r="AF186" s="253">
        <v>10</v>
      </c>
      <c r="AG186" s="253">
        <v>7</v>
      </c>
      <c r="AH186" s="253">
        <v>6</v>
      </c>
      <c r="AI186" s="253">
        <v>9</v>
      </c>
      <c r="AJ186" s="253">
        <v>7</v>
      </c>
      <c r="AK186" s="253">
        <v>8</v>
      </c>
      <c r="AL186" s="253">
        <v>7</v>
      </c>
      <c r="AM186" s="253" t="s">
        <v>177</v>
      </c>
      <c r="AN186" s="253" t="s">
        <v>177</v>
      </c>
      <c r="AO186" s="253">
        <v>8</v>
      </c>
      <c r="AP186" s="253">
        <v>8</v>
      </c>
      <c r="AQ186" s="253">
        <v>9</v>
      </c>
      <c r="AR186" s="253"/>
      <c r="AS186" s="253" t="s">
        <v>177</v>
      </c>
      <c r="AT186" s="253">
        <v>9</v>
      </c>
      <c r="AU186" s="253">
        <v>10</v>
      </c>
      <c r="AV186" s="253"/>
      <c r="AW186" s="253"/>
      <c r="AX186" s="253"/>
      <c r="AY186" s="253"/>
      <c r="AZ186" s="253">
        <v>9</v>
      </c>
      <c r="BA186" s="253"/>
      <c r="BB186" s="253">
        <v>7</v>
      </c>
      <c r="BC186" s="253"/>
      <c r="BD186" s="253"/>
      <c r="BE186" s="253"/>
      <c r="BF186" s="253"/>
      <c r="BG186" s="253">
        <v>8</v>
      </c>
      <c r="BH186" s="253"/>
      <c r="BI186" s="253"/>
      <c r="BJ186" s="253"/>
      <c r="BK186" s="253">
        <v>9</v>
      </c>
      <c r="BL186" s="253"/>
      <c r="BM186" s="253">
        <v>9</v>
      </c>
      <c r="BN186" s="253"/>
      <c r="BO186" s="253"/>
      <c r="BP186" s="253"/>
      <c r="BQ186" s="253" t="s">
        <v>177</v>
      </c>
      <c r="BR186" s="253"/>
      <c r="BS186" s="253"/>
      <c r="BT186" s="253">
        <v>10</v>
      </c>
      <c r="BU186" s="253" t="s">
        <v>177</v>
      </c>
      <c r="BV186" s="253"/>
    </row>
    <row r="187" spans="1:74" x14ac:dyDescent="0.2">
      <c r="A187" s="250">
        <v>10</v>
      </c>
      <c r="B187" s="248" t="s">
        <v>1373</v>
      </c>
      <c r="C187" s="253">
        <v>8</v>
      </c>
      <c r="D187" s="253">
        <v>8</v>
      </c>
      <c r="E187" s="253">
        <v>9</v>
      </c>
      <c r="F187" s="253">
        <v>7</v>
      </c>
      <c r="G187" s="253">
        <v>7</v>
      </c>
      <c r="H187" s="253">
        <v>8</v>
      </c>
      <c r="I187" s="253">
        <v>9</v>
      </c>
      <c r="J187" s="253">
        <v>8</v>
      </c>
      <c r="K187" s="253">
        <v>9</v>
      </c>
      <c r="L187" s="253">
        <v>10</v>
      </c>
      <c r="M187" s="253">
        <v>9</v>
      </c>
      <c r="N187" s="253">
        <v>9</v>
      </c>
      <c r="O187" s="253">
        <v>9</v>
      </c>
      <c r="P187" s="253">
        <v>8</v>
      </c>
      <c r="Q187" s="253">
        <v>9</v>
      </c>
      <c r="R187" s="253">
        <v>6</v>
      </c>
      <c r="S187" s="253">
        <v>10</v>
      </c>
      <c r="T187" s="253">
        <v>8</v>
      </c>
      <c r="U187" s="253">
        <v>9</v>
      </c>
      <c r="V187" s="253">
        <v>9</v>
      </c>
      <c r="W187" s="253">
        <v>10</v>
      </c>
      <c r="X187" s="253">
        <v>7</v>
      </c>
      <c r="Y187" s="253">
        <v>10</v>
      </c>
      <c r="Z187" s="253">
        <v>10</v>
      </c>
      <c r="AA187" s="253">
        <v>8</v>
      </c>
      <c r="AB187" s="253">
        <v>9</v>
      </c>
      <c r="AC187" s="253">
        <v>9</v>
      </c>
      <c r="AD187" s="253">
        <v>7</v>
      </c>
      <c r="AE187" s="253">
        <v>9</v>
      </c>
      <c r="AF187" s="253">
        <v>6</v>
      </c>
      <c r="AG187" s="253">
        <v>8</v>
      </c>
      <c r="AH187" s="253">
        <v>8</v>
      </c>
      <c r="AI187" s="253">
        <v>9</v>
      </c>
      <c r="AJ187" s="253">
        <v>9</v>
      </c>
      <c r="AK187" s="253">
        <v>8</v>
      </c>
      <c r="AL187" s="253">
        <v>8</v>
      </c>
      <c r="AM187" s="253">
        <v>9</v>
      </c>
      <c r="AN187" s="253">
        <v>9</v>
      </c>
      <c r="AO187" s="253">
        <v>9</v>
      </c>
      <c r="AP187" s="253">
        <v>10</v>
      </c>
      <c r="AQ187" s="253">
        <v>9</v>
      </c>
      <c r="AR187" s="253">
        <v>6</v>
      </c>
      <c r="AS187" s="253"/>
      <c r="AT187" s="253">
        <v>9</v>
      </c>
      <c r="AU187" s="253" t="s">
        <v>177</v>
      </c>
      <c r="AV187" s="253"/>
      <c r="AW187" s="253">
        <v>9</v>
      </c>
      <c r="AX187" s="253"/>
      <c r="AY187" s="253"/>
      <c r="AZ187" s="253"/>
      <c r="BA187" s="253">
        <v>6</v>
      </c>
      <c r="BB187" s="253">
        <v>10</v>
      </c>
      <c r="BC187" s="253"/>
      <c r="BD187" s="253"/>
      <c r="BE187" s="253"/>
      <c r="BF187" s="253"/>
      <c r="BG187" s="253">
        <v>9</v>
      </c>
      <c r="BH187" s="253">
        <v>9</v>
      </c>
      <c r="BI187" s="253"/>
      <c r="BJ187" s="253"/>
      <c r="BK187" s="253"/>
      <c r="BL187" s="253"/>
      <c r="BM187" s="253"/>
      <c r="BN187" s="253">
        <v>8</v>
      </c>
      <c r="BO187" s="253"/>
      <c r="BP187" s="253"/>
      <c r="BQ187" s="253"/>
      <c r="BR187" s="253">
        <v>8</v>
      </c>
      <c r="BS187" s="253"/>
      <c r="BT187" s="253">
        <v>9</v>
      </c>
      <c r="BU187" s="253">
        <v>7</v>
      </c>
      <c r="BV187" s="253">
        <v>8</v>
      </c>
    </row>
    <row r="188" spans="1:74" ht="25.5" x14ac:dyDescent="0.2">
      <c r="A188" s="250">
        <v>10</v>
      </c>
      <c r="B188" s="248" t="s">
        <v>1374</v>
      </c>
      <c r="C188" s="253">
        <v>8</v>
      </c>
      <c r="D188" s="253">
        <v>8</v>
      </c>
      <c r="E188" s="253">
        <v>9</v>
      </c>
      <c r="F188" s="253">
        <v>8</v>
      </c>
      <c r="G188" s="253">
        <v>7</v>
      </c>
      <c r="H188" s="253">
        <v>7</v>
      </c>
      <c r="I188" s="253">
        <v>8</v>
      </c>
      <c r="J188" s="253">
        <v>7</v>
      </c>
      <c r="K188" s="253">
        <v>6</v>
      </c>
      <c r="L188" s="253">
        <v>8</v>
      </c>
      <c r="M188" s="253">
        <v>8</v>
      </c>
      <c r="N188" s="253">
        <v>8</v>
      </c>
      <c r="O188" s="253">
        <v>7</v>
      </c>
      <c r="P188" s="253">
        <v>7</v>
      </c>
      <c r="Q188" s="253">
        <v>10</v>
      </c>
      <c r="R188" s="253">
        <v>7</v>
      </c>
      <c r="S188" s="253">
        <v>9</v>
      </c>
      <c r="T188" s="253">
        <v>6</v>
      </c>
      <c r="U188" s="253">
        <v>8</v>
      </c>
      <c r="V188" s="253">
        <v>6</v>
      </c>
      <c r="W188" s="253">
        <v>7</v>
      </c>
      <c r="X188" s="253">
        <v>8</v>
      </c>
      <c r="Y188" s="253">
        <v>8</v>
      </c>
      <c r="Z188" s="253">
        <v>8</v>
      </c>
      <c r="AA188" s="253">
        <v>6</v>
      </c>
      <c r="AB188" s="253">
        <v>9</v>
      </c>
      <c r="AC188" s="253">
        <v>7</v>
      </c>
      <c r="AD188" s="253">
        <v>8</v>
      </c>
      <c r="AE188" s="253">
        <v>9</v>
      </c>
      <c r="AF188" s="253">
        <v>8</v>
      </c>
      <c r="AG188" s="253">
        <v>6</v>
      </c>
      <c r="AH188" s="253">
        <v>7</v>
      </c>
      <c r="AI188" s="253">
        <v>8</v>
      </c>
      <c r="AJ188" s="253">
        <v>6</v>
      </c>
      <c r="AK188" s="253">
        <v>8</v>
      </c>
      <c r="AL188" s="253">
        <v>8</v>
      </c>
      <c r="AM188" s="253">
        <v>8</v>
      </c>
      <c r="AN188" s="253">
        <v>6</v>
      </c>
      <c r="AO188" s="253" t="s">
        <v>177</v>
      </c>
      <c r="AP188" s="253">
        <v>8</v>
      </c>
      <c r="AQ188" s="253">
        <v>6</v>
      </c>
      <c r="AR188" s="253">
        <v>7</v>
      </c>
      <c r="AS188" s="253">
        <v>7</v>
      </c>
      <c r="AT188" s="253">
        <v>8</v>
      </c>
      <c r="AU188" s="253">
        <v>8</v>
      </c>
      <c r="AV188" s="253">
        <v>9</v>
      </c>
      <c r="AW188" s="253"/>
      <c r="AX188" s="253">
        <v>7</v>
      </c>
      <c r="AY188" s="253"/>
      <c r="AZ188" s="253">
        <v>7</v>
      </c>
      <c r="BA188" s="253"/>
      <c r="BB188" s="253">
        <v>7</v>
      </c>
      <c r="BC188" s="253"/>
      <c r="BD188" s="253"/>
      <c r="BE188" s="253"/>
      <c r="BF188" s="253"/>
      <c r="BG188" s="253">
        <v>6</v>
      </c>
      <c r="BH188" s="253"/>
      <c r="BI188" s="253"/>
      <c r="BJ188" s="253"/>
      <c r="BK188" s="253">
        <v>7</v>
      </c>
      <c r="BL188" s="253"/>
      <c r="BM188" s="253"/>
      <c r="BN188" s="253"/>
      <c r="BO188" s="253">
        <v>9</v>
      </c>
      <c r="BP188" s="253"/>
      <c r="BQ188" s="253">
        <v>8</v>
      </c>
      <c r="BR188" s="253" t="s">
        <v>177</v>
      </c>
      <c r="BS188" s="253"/>
      <c r="BT188" s="253">
        <v>8</v>
      </c>
      <c r="BU188" s="253">
        <v>7</v>
      </c>
      <c r="BV188" s="253">
        <v>9</v>
      </c>
    </row>
    <row r="189" spans="1:74" x14ac:dyDescent="0.2">
      <c r="A189" s="250">
        <v>10</v>
      </c>
      <c r="B189" s="248" t="s">
        <v>1375</v>
      </c>
      <c r="C189" s="253">
        <v>8</v>
      </c>
      <c r="D189" s="253">
        <v>8</v>
      </c>
      <c r="E189" s="253">
        <v>9</v>
      </c>
      <c r="F189" s="253">
        <v>8</v>
      </c>
      <c r="G189" s="253">
        <v>9</v>
      </c>
      <c r="H189" s="253">
        <v>7</v>
      </c>
      <c r="I189" s="253">
        <v>8</v>
      </c>
      <c r="J189" s="253">
        <v>7</v>
      </c>
      <c r="K189" s="253">
        <v>8</v>
      </c>
      <c r="L189" s="253">
        <v>9</v>
      </c>
      <c r="M189" s="253">
        <v>8</v>
      </c>
      <c r="N189" s="253">
        <v>8</v>
      </c>
      <c r="O189" s="253">
        <v>7</v>
      </c>
      <c r="P189" s="253">
        <v>9</v>
      </c>
      <c r="Q189" s="253">
        <v>8</v>
      </c>
      <c r="R189" s="253">
        <v>7</v>
      </c>
      <c r="S189" s="253">
        <v>8</v>
      </c>
      <c r="T189" s="253">
        <v>6</v>
      </c>
      <c r="U189" s="253">
        <v>8</v>
      </c>
      <c r="V189" s="253">
        <v>10</v>
      </c>
      <c r="W189" s="253">
        <v>8</v>
      </c>
      <c r="X189" s="253">
        <v>8</v>
      </c>
      <c r="Y189" s="253">
        <v>8</v>
      </c>
      <c r="Z189" s="253">
        <v>7</v>
      </c>
      <c r="AA189" s="253">
        <v>7</v>
      </c>
      <c r="AB189" s="253">
        <v>9</v>
      </c>
      <c r="AC189" s="253">
        <v>9</v>
      </c>
      <c r="AD189" s="253">
        <v>8</v>
      </c>
      <c r="AE189" s="253">
        <v>7</v>
      </c>
      <c r="AF189" s="253">
        <v>9</v>
      </c>
      <c r="AG189" s="253">
        <v>6</v>
      </c>
      <c r="AH189" s="253">
        <v>6</v>
      </c>
      <c r="AI189" s="253">
        <v>7</v>
      </c>
      <c r="AJ189" s="253">
        <v>8</v>
      </c>
      <c r="AK189" s="253">
        <v>6</v>
      </c>
      <c r="AL189" s="253">
        <v>8</v>
      </c>
      <c r="AM189" s="253">
        <v>7</v>
      </c>
      <c r="AN189" s="253">
        <v>6</v>
      </c>
      <c r="AO189" s="253">
        <v>8</v>
      </c>
      <c r="AP189" s="253">
        <v>8</v>
      </c>
      <c r="AQ189" s="253">
        <v>10</v>
      </c>
      <c r="AR189" s="253">
        <v>6</v>
      </c>
      <c r="AS189" s="253"/>
      <c r="AT189" s="253">
        <v>8</v>
      </c>
      <c r="AU189" s="253">
        <v>8</v>
      </c>
      <c r="AV189" s="253"/>
      <c r="AW189" s="253">
        <v>8</v>
      </c>
      <c r="AX189" s="253"/>
      <c r="AY189" s="253">
        <v>8</v>
      </c>
      <c r="AZ189" s="253">
        <v>8</v>
      </c>
      <c r="BA189" s="253"/>
      <c r="BB189" s="253">
        <v>7</v>
      </c>
      <c r="BC189" s="253"/>
      <c r="BD189" s="253">
        <v>8</v>
      </c>
      <c r="BE189" s="253"/>
      <c r="BF189" s="253"/>
      <c r="BG189" s="253"/>
      <c r="BH189" s="253"/>
      <c r="BI189" s="253"/>
      <c r="BJ189" s="253"/>
      <c r="BK189" s="253">
        <v>7</v>
      </c>
      <c r="BL189" s="253"/>
      <c r="BM189" s="253"/>
      <c r="BN189" s="253">
        <v>9</v>
      </c>
      <c r="BO189" s="253"/>
      <c r="BP189" s="253"/>
      <c r="BQ189" s="253">
        <v>9</v>
      </c>
      <c r="BR189" s="253">
        <v>8</v>
      </c>
      <c r="BS189" s="253"/>
      <c r="BT189" s="253">
        <v>8</v>
      </c>
      <c r="BU189" s="253">
        <v>8</v>
      </c>
      <c r="BV189" s="253" t="s">
        <v>177</v>
      </c>
    </row>
    <row r="190" spans="1:74" x14ac:dyDescent="0.2">
      <c r="A190" s="250">
        <v>10</v>
      </c>
      <c r="B190" s="248" t="s">
        <v>1376</v>
      </c>
      <c r="C190" s="253">
        <v>8</v>
      </c>
      <c r="D190" s="253">
        <v>8</v>
      </c>
      <c r="E190" s="253">
        <v>9</v>
      </c>
      <c r="F190" s="253">
        <v>8</v>
      </c>
      <c r="G190" s="253">
        <v>8</v>
      </c>
      <c r="H190" s="253">
        <v>7</v>
      </c>
      <c r="I190" s="253">
        <v>7</v>
      </c>
      <c r="J190" s="253">
        <v>6</v>
      </c>
      <c r="K190" s="253">
        <v>7</v>
      </c>
      <c r="L190" s="253">
        <v>7</v>
      </c>
      <c r="M190" s="253">
        <v>7</v>
      </c>
      <c r="N190" s="253">
        <v>8</v>
      </c>
      <c r="O190" s="253">
        <v>8</v>
      </c>
      <c r="P190" s="253">
        <v>7</v>
      </c>
      <c r="Q190" s="253">
        <v>8</v>
      </c>
      <c r="R190" s="253">
        <v>7</v>
      </c>
      <c r="S190" s="253">
        <v>6</v>
      </c>
      <c r="T190" s="253">
        <v>6</v>
      </c>
      <c r="U190" s="253">
        <v>8</v>
      </c>
      <c r="V190" s="253">
        <v>7</v>
      </c>
      <c r="W190" s="253">
        <v>9</v>
      </c>
      <c r="X190" s="253">
        <v>7</v>
      </c>
      <c r="Y190" s="253">
        <v>9</v>
      </c>
      <c r="Z190" s="253">
        <v>7</v>
      </c>
      <c r="AA190" s="253">
        <v>8</v>
      </c>
      <c r="AB190" s="253">
        <v>8</v>
      </c>
      <c r="AC190" s="253">
        <v>7</v>
      </c>
      <c r="AD190" s="253">
        <v>8</v>
      </c>
      <c r="AE190" s="253">
        <v>8</v>
      </c>
      <c r="AF190" s="253">
        <v>6</v>
      </c>
      <c r="AG190" s="253">
        <v>8</v>
      </c>
      <c r="AH190" s="253"/>
      <c r="AI190" s="253">
        <v>6</v>
      </c>
      <c r="AJ190" s="253">
        <v>6</v>
      </c>
      <c r="AK190" s="253">
        <v>6</v>
      </c>
      <c r="AL190" s="253">
        <v>7</v>
      </c>
      <c r="AM190" s="253" t="s">
        <v>177</v>
      </c>
      <c r="AN190" s="253">
        <v>7</v>
      </c>
      <c r="AO190" s="253">
        <v>7</v>
      </c>
      <c r="AP190" s="253"/>
      <c r="AQ190" s="253"/>
      <c r="AR190" s="253">
        <v>6</v>
      </c>
      <c r="AS190" s="253">
        <v>5</v>
      </c>
      <c r="AT190" s="253"/>
      <c r="AU190" s="253" t="s">
        <v>177</v>
      </c>
      <c r="AV190" s="253"/>
      <c r="AW190" s="253"/>
      <c r="AX190" s="253"/>
      <c r="AY190" s="253">
        <v>6</v>
      </c>
      <c r="AZ190" s="253"/>
      <c r="BA190" s="253"/>
      <c r="BB190" s="253">
        <v>7</v>
      </c>
      <c r="BC190" s="253"/>
      <c r="BD190" s="253"/>
      <c r="BE190" s="253"/>
      <c r="BF190" s="253"/>
      <c r="BG190" s="253">
        <v>7</v>
      </c>
      <c r="BH190" s="253"/>
      <c r="BI190" s="253"/>
      <c r="BJ190" s="253">
        <v>5</v>
      </c>
      <c r="BK190" s="253">
        <v>8</v>
      </c>
      <c r="BL190" s="253"/>
      <c r="BM190" s="253"/>
      <c r="BN190" s="253">
        <v>9</v>
      </c>
      <c r="BO190" s="253">
        <v>5</v>
      </c>
      <c r="BP190" s="253"/>
      <c r="BQ190" s="253" t="s">
        <v>177</v>
      </c>
      <c r="BR190" s="253" t="s">
        <v>177</v>
      </c>
      <c r="BS190" s="253"/>
      <c r="BT190" s="253">
        <v>9</v>
      </c>
      <c r="BU190" s="253">
        <v>6</v>
      </c>
      <c r="BV190" s="253">
        <v>7</v>
      </c>
    </row>
    <row r="191" spans="1:74" x14ac:dyDescent="0.2">
      <c r="A191" s="250">
        <v>10</v>
      </c>
      <c r="B191" s="248" t="s">
        <v>1377</v>
      </c>
      <c r="C191" s="253">
        <v>8</v>
      </c>
      <c r="D191" s="253">
        <v>9</v>
      </c>
      <c r="E191" s="253">
        <v>8</v>
      </c>
      <c r="F191" s="253">
        <v>8</v>
      </c>
      <c r="G191" s="253">
        <v>8</v>
      </c>
      <c r="H191" s="253">
        <v>9</v>
      </c>
      <c r="I191" s="253">
        <v>9</v>
      </c>
      <c r="J191" s="253">
        <v>8</v>
      </c>
      <c r="K191" s="253">
        <v>8</v>
      </c>
      <c r="L191" s="253">
        <v>9</v>
      </c>
      <c r="M191" s="253">
        <v>9</v>
      </c>
      <c r="N191" s="253">
        <v>9</v>
      </c>
      <c r="O191" s="253">
        <v>8</v>
      </c>
      <c r="P191" s="253">
        <v>8</v>
      </c>
      <c r="Q191" s="253">
        <v>9</v>
      </c>
      <c r="R191" s="253">
        <v>8</v>
      </c>
      <c r="S191" s="253">
        <v>9</v>
      </c>
      <c r="T191" s="253">
        <v>7</v>
      </c>
      <c r="U191" s="253">
        <v>9</v>
      </c>
      <c r="V191" s="253">
        <v>10</v>
      </c>
      <c r="W191" s="253">
        <v>9</v>
      </c>
      <c r="X191" s="253">
        <v>9</v>
      </c>
      <c r="Y191" s="253">
        <v>9</v>
      </c>
      <c r="Z191" s="253">
        <v>10</v>
      </c>
      <c r="AA191" s="253">
        <v>9</v>
      </c>
      <c r="AB191" s="253">
        <v>10</v>
      </c>
      <c r="AC191" s="253">
        <v>9</v>
      </c>
      <c r="AD191" s="253">
        <v>9</v>
      </c>
      <c r="AE191" s="253">
        <v>10</v>
      </c>
      <c r="AF191" s="253">
        <v>10</v>
      </c>
      <c r="AG191" s="253">
        <v>9</v>
      </c>
      <c r="AH191" s="253">
        <v>8</v>
      </c>
      <c r="AI191" s="253">
        <v>8</v>
      </c>
      <c r="AJ191" s="253">
        <v>9</v>
      </c>
      <c r="AK191" s="253">
        <v>8</v>
      </c>
      <c r="AL191" s="253">
        <v>8</v>
      </c>
      <c r="AM191" s="253">
        <v>9</v>
      </c>
      <c r="AN191" s="253">
        <v>10</v>
      </c>
      <c r="AO191" s="253">
        <v>10</v>
      </c>
      <c r="AP191" s="253"/>
      <c r="AQ191" s="253">
        <v>9</v>
      </c>
      <c r="AR191" s="253">
        <v>9</v>
      </c>
      <c r="AS191" s="253"/>
      <c r="AT191" s="253">
        <v>9</v>
      </c>
      <c r="AU191" s="253">
        <v>8</v>
      </c>
      <c r="AV191" s="253"/>
      <c r="AW191" s="253">
        <v>9</v>
      </c>
      <c r="AX191" s="253"/>
      <c r="AY191" s="253">
        <v>9</v>
      </c>
      <c r="AZ191" s="253">
        <v>10</v>
      </c>
      <c r="BA191" s="253">
        <v>6</v>
      </c>
      <c r="BB191" s="253">
        <v>10</v>
      </c>
      <c r="BC191" s="253"/>
      <c r="BD191" s="253"/>
      <c r="BE191" s="253"/>
      <c r="BF191" s="253"/>
      <c r="BG191" s="253">
        <v>9</v>
      </c>
      <c r="BH191" s="253"/>
      <c r="BI191" s="253"/>
      <c r="BJ191" s="253"/>
      <c r="BK191" s="253">
        <v>10</v>
      </c>
      <c r="BL191" s="253"/>
      <c r="BM191" s="253">
        <v>9</v>
      </c>
      <c r="BN191" s="253"/>
      <c r="BO191" s="253"/>
      <c r="BP191" s="253"/>
      <c r="BQ191" s="253">
        <v>10</v>
      </c>
      <c r="BR191" s="253" t="s">
        <v>177</v>
      </c>
      <c r="BS191" s="253"/>
      <c r="BT191" s="253">
        <v>10</v>
      </c>
      <c r="BU191" s="253">
        <v>7</v>
      </c>
      <c r="BV191" s="253">
        <v>10</v>
      </c>
    </row>
    <row r="192" spans="1:74" x14ac:dyDescent="0.2">
      <c r="A192" s="250">
        <v>10</v>
      </c>
      <c r="B192" s="248" t="s">
        <v>1378</v>
      </c>
      <c r="C192" s="253">
        <v>9</v>
      </c>
      <c r="D192" s="253">
        <v>8</v>
      </c>
      <c r="E192" s="253">
        <v>10</v>
      </c>
      <c r="F192" s="253">
        <v>10</v>
      </c>
      <c r="G192" s="253">
        <v>10</v>
      </c>
      <c r="H192" s="253">
        <v>8</v>
      </c>
      <c r="I192" s="253">
        <v>9</v>
      </c>
      <c r="J192" s="253">
        <v>8</v>
      </c>
      <c r="K192" s="253">
        <v>9</v>
      </c>
      <c r="L192" s="253">
        <v>9</v>
      </c>
      <c r="M192" s="253">
        <v>9</v>
      </c>
      <c r="N192" s="253">
        <v>10</v>
      </c>
      <c r="O192" s="253">
        <v>10</v>
      </c>
      <c r="P192" s="253">
        <v>10</v>
      </c>
      <c r="Q192" s="253">
        <v>9</v>
      </c>
      <c r="R192" s="253">
        <v>8</v>
      </c>
      <c r="S192" s="253">
        <v>10</v>
      </c>
      <c r="T192" s="253">
        <v>9</v>
      </c>
      <c r="U192" s="253">
        <v>10</v>
      </c>
      <c r="V192" s="253">
        <v>8</v>
      </c>
      <c r="W192" s="253">
        <v>9</v>
      </c>
      <c r="X192" s="253">
        <v>8</v>
      </c>
      <c r="Y192" s="253">
        <v>9</v>
      </c>
      <c r="Z192" s="253">
        <v>9</v>
      </c>
      <c r="AA192" s="253">
        <v>8</v>
      </c>
      <c r="AB192" s="253">
        <v>9</v>
      </c>
      <c r="AC192" s="253">
        <v>10</v>
      </c>
      <c r="AD192" s="253">
        <v>7</v>
      </c>
      <c r="AE192" s="253">
        <v>10</v>
      </c>
      <c r="AF192" s="253">
        <v>8</v>
      </c>
      <c r="AG192" s="253">
        <v>8</v>
      </c>
      <c r="AH192" s="253">
        <v>9</v>
      </c>
      <c r="AI192" s="253">
        <v>7</v>
      </c>
      <c r="AJ192" s="253">
        <v>10</v>
      </c>
      <c r="AK192" s="253">
        <v>8</v>
      </c>
      <c r="AL192" s="253">
        <v>8</v>
      </c>
      <c r="AM192" s="253" t="s">
        <v>177</v>
      </c>
      <c r="AN192" s="253">
        <v>10</v>
      </c>
      <c r="AO192" s="253">
        <v>10</v>
      </c>
      <c r="AP192" s="253"/>
      <c r="AQ192" s="253">
        <v>9</v>
      </c>
      <c r="AR192" s="253">
        <v>8</v>
      </c>
      <c r="AS192" s="253" t="s">
        <v>177</v>
      </c>
      <c r="AT192" s="253">
        <v>9</v>
      </c>
      <c r="AU192" s="253">
        <v>9</v>
      </c>
      <c r="AV192" s="253">
        <v>10</v>
      </c>
      <c r="AW192" s="253">
        <v>9</v>
      </c>
      <c r="AX192" s="253"/>
      <c r="AY192" s="253">
        <v>9</v>
      </c>
      <c r="AZ192" s="253"/>
      <c r="BA192" s="253"/>
      <c r="BB192" s="253">
        <v>10</v>
      </c>
      <c r="BC192" s="253"/>
      <c r="BD192" s="253"/>
      <c r="BE192" s="253"/>
      <c r="BF192" s="253"/>
      <c r="BG192" s="253">
        <v>10</v>
      </c>
      <c r="BH192" s="253"/>
      <c r="BI192" s="253"/>
      <c r="BJ192" s="253">
        <v>8</v>
      </c>
      <c r="BK192" s="253"/>
      <c r="BL192" s="253"/>
      <c r="BM192" s="253">
        <v>9</v>
      </c>
      <c r="BN192" s="253"/>
      <c r="BO192" s="253"/>
      <c r="BP192" s="253"/>
      <c r="BQ192" s="253">
        <v>8</v>
      </c>
      <c r="BR192" s="253">
        <v>10</v>
      </c>
      <c r="BS192" s="253"/>
      <c r="BT192" s="253">
        <v>9</v>
      </c>
      <c r="BU192" s="253">
        <v>8</v>
      </c>
      <c r="BV192" s="253">
        <v>7</v>
      </c>
    </row>
  </sheetData>
  <mergeCells count="5">
    <mergeCell ref="C3:R3"/>
    <mergeCell ref="S3:AO3"/>
    <mergeCell ref="AP3:BA3"/>
    <mergeCell ref="BB3:BQ3"/>
    <mergeCell ref="BT3:B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plan</vt:lpstr>
      <vt:lpstr>alumnos</vt:lpstr>
      <vt:lpstr>mapa NEC</vt:lpstr>
      <vt:lpstr>mapa SUJ</vt:lpstr>
      <vt:lpstr>profesores</vt:lpstr>
      <vt:lpstr>materias</vt:lpstr>
      <vt:lpstr>NEC-2017</vt:lpstr>
      <vt:lpstr>SUJ-2017</vt:lpstr>
      <vt:lpstr>SUJ-PRIM18</vt:lpstr>
      <vt:lpstr>NEC-PRIM18</vt:lpstr>
      <vt:lpstr>'mapa NEC'!Área_de_impresión</vt:lpstr>
      <vt:lpstr>materias!Área_de_impresión</vt:lpstr>
      <vt:lpstr>plan!Área_de_impresión</vt:lpstr>
    </vt:vector>
  </TitlesOfParts>
  <Company>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144</dc:creator>
  <cp:lastModifiedBy>BERLANGA ALVAREZ MARIA AURORA</cp:lastModifiedBy>
  <cp:lastPrinted>2017-10-20T13:47:49Z</cp:lastPrinted>
  <dcterms:created xsi:type="dcterms:W3CDTF">2010-08-26T22:03:47Z</dcterms:created>
  <dcterms:modified xsi:type="dcterms:W3CDTF">2018-03-09T23:09:46Z</dcterms:modified>
</cp:coreProperties>
</file>